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jacobsengineering.sharepoint.com/sites/IC_NorthumbrianWater865/Shared Documents/Project Management/2 Projects/B245771I Asset Health and Operational Resilience/Working Folder/Deliverables/"/>
    </mc:Choice>
  </mc:AlternateContent>
  <xr:revisionPtr revIDLastSave="296" documentId="8_{28BBD5DD-0CAD-4DAA-B587-C978EA29BD64}" xr6:coauthVersionLast="47" xr6:coauthVersionMax="47" xr10:uidLastSave="{20323640-F38C-4777-9F05-AE79F63323BB}"/>
  <bookViews>
    <workbookView xWindow="28680" yWindow="-120" windowWidth="29040" windowHeight="15840" xr2:uid="{2128D5A8-E4CD-4AB3-B1DB-426E7E65FD6E}"/>
  </bookViews>
  <sheets>
    <sheet name="Cover Sheet" sheetId="8" r:id="rId1"/>
    <sheet name="Guide" sheetId="17" r:id="rId2"/>
    <sheet name="Metrics" sheetId="1" r:id="rId3"/>
    <sheet name="Analysis" sheetId="10" r:id="rId4"/>
    <sheet name="Lookups" sheetId="3" state="hidden" r:id="rId5"/>
  </sheets>
  <externalReferences>
    <externalReference r:id="rId6"/>
    <externalReference r:id="rId7"/>
    <externalReference r:id="rId8"/>
  </externalReferences>
  <definedNames>
    <definedName name="_xlnm._FilterDatabase" localSheetId="2" hidden="1">Metrics!$A$1:$BE$457</definedName>
    <definedName name="cuProjectNumber" localSheetId="1">Guide!#REF!</definedName>
    <definedName name="cuProjectNumber">'Cover Sheet'!$R$18</definedName>
    <definedName name="cVisAApp" localSheetId="1">Guide!#REF!</definedName>
    <definedName name="cVisAApp">'Cover Sheet'!$AG$32</definedName>
    <definedName name="cVisAApp10" localSheetId="1">Guide!#REF!</definedName>
    <definedName name="cVisAApp10">'Cover Sheet'!#REF!</definedName>
    <definedName name="cVisAApp11" localSheetId="1">Guide!#REF!</definedName>
    <definedName name="cVisAApp11">'Cover Sheet'!#REF!</definedName>
    <definedName name="cVisAApp12" localSheetId="1">Guide!#REF!</definedName>
    <definedName name="cVisAApp12">'Cover Sheet'!#REF!</definedName>
    <definedName name="cVisAApp2" localSheetId="1">Guide!#REF!</definedName>
    <definedName name="cVisAApp2">'Cover Sheet'!$AG$33</definedName>
    <definedName name="cVisAApp3" localSheetId="1">Guide!#REF!</definedName>
    <definedName name="cVisAApp3">'Cover Sheet'!$AG$34</definedName>
    <definedName name="cVisAApp4" localSheetId="1">Guide!#REF!</definedName>
    <definedName name="cVisAApp4">'Cover Sheet'!$AG$35</definedName>
    <definedName name="cVisAApp5" localSheetId="1">Guide!#REF!</definedName>
    <definedName name="cVisAApp5">'Cover Sheet'!$AG$36</definedName>
    <definedName name="cVisAApp6" localSheetId="1">Guide!#REF!</definedName>
    <definedName name="cVisAApp6">'Cover Sheet'!$AG$37</definedName>
    <definedName name="cVisAApp7" localSheetId="1">Guide!#REF!</definedName>
    <definedName name="cVisAApp7">'Cover Sheet'!$AG$38</definedName>
    <definedName name="cVisAApp8" localSheetId="1">Guide!#REF!</definedName>
    <definedName name="cVisAApp8">'Cover Sheet'!#REF!</definedName>
    <definedName name="cVisAApp9" localSheetId="1">Guide!#REF!</definedName>
    <definedName name="cVisAApp9">'Cover Sheet'!#REF!</definedName>
    <definedName name="cVisAChk" localSheetId="1">Guide!#REF!</definedName>
    <definedName name="cVisAChk">'Cover Sheet'!$W$32</definedName>
    <definedName name="cVisAChk10" localSheetId="1">Guide!#REF!</definedName>
    <definedName name="cVisAChk10">'Cover Sheet'!#REF!</definedName>
    <definedName name="cVisAChk11" localSheetId="1">Guide!#REF!</definedName>
    <definedName name="cVisAChk11">'Cover Sheet'!#REF!</definedName>
    <definedName name="cVisAChk12" localSheetId="1">Guide!#REF!</definedName>
    <definedName name="cVisAChk12">'Cover Sheet'!#REF!</definedName>
    <definedName name="cVisAChk2" localSheetId="1">Guide!#REF!</definedName>
    <definedName name="cVisAChk2">'Cover Sheet'!$W$33</definedName>
    <definedName name="cVisAChk3" localSheetId="1">Guide!#REF!</definedName>
    <definedName name="cVisAChk3">'Cover Sheet'!$W$34</definedName>
    <definedName name="cVisAChk4" localSheetId="1">Guide!#REF!</definedName>
    <definedName name="cVisAChk4">'Cover Sheet'!$W$35</definedName>
    <definedName name="cVisAChk5" localSheetId="1">Guide!#REF!</definedName>
    <definedName name="cVisAChk5">'Cover Sheet'!$W$36</definedName>
    <definedName name="cVisAChk6" localSheetId="1">Guide!#REF!</definedName>
    <definedName name="cVisAChk6">'Cover Sheet'!$W$37</definedName>
    <definedName name="cVisAChk7" localSheetId="1">Guide!#REF!</definedName>
    <definedName name="cVisAChk7">'Cover Sheet'!$W$38</definedName>
    <definedName name="cVisAChk8" localSheetId="1">Guide!#REF!</definedName>
    <definedName name="cVisAChk8">'Cover Sheet'!#REF!</definedName>
    <definedName name="cVisAChk9" localSheetId="1">Guide!#REF!</definedName>
    <definedName name="cVisAChk9">'Cover Sheet'!#REF!</definedName>
    <definedName name="CVISASIG" localSheetId="1">Guide!#REF!</definedName>
    <definedName name="CVISASIG">'Cover Sheet'!$R$32</definedName>
    <definedName name="CVISASIG10" localSheetId="1">Guide!#REF!</definedName>
    <definedName name="CVISASIG10">'Cover Sheet'!#REF!</definedName>
    <definedName name="CVISASIG11" localSheetId="1">Guide!#REF!</definedName>
    <definedName name="CVISASIG11">'Cover Sheet'!#REF!</definedName>
    <definedName name="CVISASIG12" localSheetId="1">Guide!#REF!</definedName>
    <definedName name="CVISASIG12">'Cover Sheet'!#REF!</definedName>
    <definedName name="CVISASIG2" localSheetId="1">Guide!#REF!</definedName>
    <definedName name="CVISASIG2">'Cover Sheet'!$R$33</definedName>
    <definedName name="CVISASIG3" localSheetId="1">Guide!#REF!</definedName>
    <definedName name="CVISASIG3">'Cover Sheet'!$R$34</definedName>
    <definedName name="CVISASIG4" localSheetId="1">Guide!#REF!</definedName>
    <definedName name="CVISASIG4">'Cover Sheet'!$R$35</definedName>
    <definedName name="CVISASIG5" localSheetId="1">Guide!#REF!</definedName>
    <definedName name="CVISASIG5">'Cover Sheet'!$R$36</definedName>
    <definedName name="CVISASIG6" localSheetId="1">Guide!#REF!</definedName>
    <definedName name="CVISASIG6">'Cover Sheet'!$R$37</definedName>
    <definedName name="CVISASIG7" localSheetId="1">Guide!#REF!</definedName>
    <definedName name="CVISASIG7">'Cover Sheet'!$R$38</definedName>
    <definedName name="CVISASIG8" localSheetId="1">Guide!#REF!</definedName>
    <definedName name="CVISASIG8">'Cover Sheet'!#REF!</definedName>
    <definedName name="CVISASIG9" localSheetId="1">Guide!#REF!</definedName>
    <definedName name="CVISASIG9">'Cover Sheet'!#REF!</definedName>
    <definedName name="cVisAVer" localSheetId="1">Guide!#REF!</definedName>
    <definedName name="cVisAVer">'Cover Sheet'!$AB$32</definedName>
    <definedName name="cVisAVer10" localSheetId="1">Guide!#REF!</definedName>
    <definedName name="cVisAVer10">'Cover Sheet'!#REF!</definedName>
    <definedName name="cVisAVer11" localSheetId="1">Guide!#REF!</definedName>
    <definedName name="cVisAVer11">'Cover Sheet'!#REF!</definedName>
    <definedName name="cVisAVer12" localSheetId="1">Guide!#REF!</definedName>
    <definedName name="cVisAVer12">'Cover Sheet'!#REF!</definedName>
    <definedName name="cVisAVer2" localSheetId="1">Guide!#REF!</definedName>
    <definedName name="cVisAVer2">'Cover Sheet'!$AB$33</definedName>
    <definedName name="cVisAVer3" localSheetId="1">Guide!#REF!</definedName>
    <definedName name="cVisAVer3">'Cover Sheet'!$AB$34</definedName>
    <definedName name="cVisAVer4" localSheetId="1">Guide!#REF!</definedName>
    <definedName name="cVisAVer4">'Cover Sheet'!$AB$35</definedName>
    <definedName name="cVisAVer5" localSheetId="1">Guide!#REF!</definedName>
    <definedName name="cVisAVer5">'Cover Sheet'!$AB$36</definedName>
    <definedName name="cVisAVer6" localSheetId="1">Guide!#REF!</definedName>
    <definedName name="cVisAVer6">'Cover Sheet'!$AB$37</definedName>
    <definedName name="cVisAVer7" localSheetId="1">Guide!#REF!</definedName>
    <definedName name="cVisAVer7">'Cover Sheet'!$AB$38</definedName>
    <definedName name="cVisAVer8" localSheetId="1">Guide!#REF!</definedName>
    <definedName name="cVisAVer8">'Cover Sheet'!#REF!</definedName>
    <definedName name="cVisAVer9" localSheetId="1">Guide!#REF!</definedName>
    <definedName name="cVisAVer9">'Cover Sheet'!#REF!</definedName>
    <definedName name="idocddif" localSheetId="1">Guide!#REF!</definedName>
    <definedName name="idocddif">'Cover Sheet'!$D$32</definedName>
    <definedName name="idocddif10" localSheetId="1">Guide!#REF!</definedName>
    <definedName name="idocddif10">'Cover Sheet'!#REF!</definedName>
    <definedName name="idocddif11" localSheetId="1">Guide!#REF!</definedName>
    <definedName name="idocddif11">'Cover Sheet'!#REF!</definedName>
    <definedName name="idocddif12" localSheetId="1">Guide!#REF!</definedName>
    <definedName name="idocddif12">'Cover Sheet'!#REF!</definedName>
    <definedName name="idocddif2" localSheetId="1">Guide!#REF!</definedName>
    <definedName name="idocddif2">'Cover Sheet'!$D$33</definedName>
    <definedName name="idocddif3" localSheetId="1">Guide!#REF!</definedName>
    <definedName name="idocddif3">'Cover Sheet'!$D$34</definedName>
    <definedName name="idocddif4" localSheetId="1">Guide!#REF!</definedName>
    <definedName name="idocddif4">'Cover Sheet'!$D$35</definedName>
    <definedName name="idocddif5" localSheetId="1">Guide!#REF!</definedName>
    <definedName name="idocddif5">'Cover Sheet'!$D$36</definedName>
    <definedName name="idocddif6" localSheetId="1">Guide!#REF!</definedName>
    <definedName name="idocddif6">'Cover Sheet'!$D$37</definedName>
    <definedName name="idocddif7" localSheetId="1">Guide!#REF!</definedName>
    <definedName name="idocddif7">'Cover Sheet'!$D$38</definedName>
    <definedName name="idocddif8" localSheetId="1">Guide!#REF!</definedName>
    <definedName name="idocddif8">'Cover Sheet'!#REF!</definedName>
    <definedName name="idocddif9" localSheetId="1">Guide!#REF!</definedName>
    <definedName name="idocddif9">'Cover Sheet'!#REF!</definedName>
    <definedName name="iDocObjRev" localSheetId="1">Guide!#REF!</definedName>
    <definedName name="iDocObjRev">'Cover Sheet'!$H$32</definedName>
    <definedName name="iDocObjRev10" localSheetId="1">Guide!#REF!</definedName>
    <definedName name="iDocObjRev10">'Cover Sheet'!#REF!</definedName>
    <definedName name="iDocObjRev11" localSheetId="1">Guide!#REF!</definedName>
    <definedName name="iDocObjRev11">'Cover Sheet'!#REF!</definedName>
    <definedName name="iDocObjRev12" localSheetId="1">Guide!#REF!</definedName>
    <definedName name="iDocObjRev12">'Cover Sheet'!#REF!</definedName>
    <definedName name="iDocObjRev2" localSheetId="1">Guide!#REF!</definedName>
    <definedName name="iDocObjRev2">'Cover Sheet'!$H$33</definedName>
    <definedName name="iDocObjRev3" localSheetId="1">Guide!#REF!</definedName>
    <definedName name="iDocObjRev3">'Cover Sheet'!$H$34</definedName>
    <definedName name="iDocObjRev4" localSheetId="1">Guide!#REF!</definedName>
    <definedName name="iDocObjRev4">'Cover Sheet'!$H$35</definedName>
    <definedName name="iDocObjRev5" localSheetId="1">Guide!#REF!</definedName>
    <definedName name="iDocObjRev5">'Cover Sheet'!$H$36</definedName>
    <definedName name="iDocObjRev6" localSheetId="1">Guide!#REF!</definedName>
    <definedName name="iDocObjRev6">'Cover Sheet'!$H$37</definedName>
    <definedName name="iDocObjRev7" localSheetId="1">Guide!#REF!</definedName>
    <definedName name="iDocObjRev7">'Cover Sheet'!$H$38</definedName>
    <definedName name="iDocObjRev8" localSheetId="1">Guide!#REF!</definedName>
    <definedName name="iDocObjRev8">'Cover Sheet'!#REF!</definedName>
    <definedName name="iDocObjRev9" localSheetId="1">Guide!#REF!</definedName>
    <definedName name="iDocObjRev9">'Cover Sheet'!#REF!</definedName>
    <definedName name="iDocRev" localSheetId="1">Guide!#REF!</definedName>
    <definedName name="iDocRev">'Cover Sheet'!$B$32</definedName>
    <definedName name="iDocRev10" localSheetId="1">Guide!#REF!</definedName>
    <definedName name="iDocRev10">'Cover Sheet'!#REF!</definedName>
    <definedName name="iDocRev11" localSheetId="1">Guide!#REF!</definedName>
    <definedName name="iDocRev11">'Cover Sheet'!#REF!</definedName>
    <definedName name="iDocRev12" localSheetId="1">Guide!#REF!</definedName>
    <definedName name="iDocRev12">'Cover Sheet'!#REF!</definedName>
    <definedName name="iDocRev2" localSheetId="1">Guide!#REF!</definedName>
    <definedName name="iDocRev2">'Cover Sheet'!$B$33</definedName>
    <definedName name="iDocRev3" localSheetId="1">Guide!#REF!</definedName>
    <definedName name="iDocRev3">'Cover Sheet'!$B$34</definedName>
    <definedName name="iDocRev4" localSheetId="1">Guide!#REF!</definedName>
    <definedName name="iDocRev4">'Cover Sheet'!$B$35</definedName>
    <definedName name="iDocRev5" localSheetId="1">Guide!#REF!</definedName>
    <definedName name="iDocRev5">'Cover Sheet'!$B$36</definedName>
    <definedName name="iDocRev6" localSheetId="1">Guide!#REF!</definedName>
    <definedName name="iDocRev6">'Cover Sheet'!$B$37</definedName>
    <definedName name="iDocRev7" localSheetId="1">Guide!#REF!</definedName>
    <definedName name="iDocRev7">'Cover Sheet'!$B$38</definedName>
    <definedName name="iDocRev8" localSheetId="1">Guide!#REF!</definedName>
    <definedName name="iDocRev8">'Cover Sheet'!#REF!</definedName>
    <definedName name="iDocRev9" localSheetId="1">Guide!#REF!</definedName>
    <definedName name="iDocRev9">'Cover Sheet'!#REF!</definedName>
    <definedName name="jeClientName" localSheetId="1">Guide!#REF!</definedName>
    <definedName name="jeClientName">'Cover Sheet'!$R$20</definedName>
    <definedName name="jeClientNumber" localSheetId="1">Guide!$R$15</definedName>
    <definedName name="jeClientNumber">'Cover Sheet'!$R$24</definedName>
    <definedName name="JECLIENTPROJECTNB" localSheetId="1">Guide!#REF!</definedName>
    <definedName name="JECLIENTPROJECTNB">'Cover Sheet'!$R$19</definedName>
    <definedName name="jeNumber" localSheetId="1">Guide!$R$14</definedName>
    <definedName name="jeNumber">'Cover Sheet'!$R$23</definedName>
    <definedName name="jeProjectName" localSheetId="1">Guide!#REF!</definedName>
    <definedName name="jeProjectName">'Cover Sheet'!$R$21</definedName>
    <definedName name="jeTitle1" localSheetId="1">Guide!$B$7</definedName>
    <definedName name="jeTitle1">'Cover Sheet'!$B$7</definedName>
    <definedName name="jeTitle2" localSheetId="1">Guide!$B$9</definedName>
    <definedName name="jeTitle2">'Cover Sheet'!$B$9</definedName>
    <definedName name="jeTitle3" localSheetId="1">Guide!$B$11</definedName>
    <definedName name="jeTitle3">'Cover Sheet'!$B$11</definedName>
    <definedName name="jeTitle4" localSheetId="1">Guide!#REF!</definedName>
    <definedName name="jeTitle4">'Cover Sheet'!#REF!</definedName>
    <definedName name="jeTitle5" localSheetId="1">Guide!#REF!</definedName>
    <definedName name="jeTitle5">'Cover Sheet'!#REF!</definedName>
    <definedName name="_xlnm.Print_Area" localSheetId="0">'Cover Sheet'!$A$1:$AK$38</definedName>
    <definedName name="_xlnm.Print_Area" localSheetId="1">Guide!$A$1:$AK$18</definedName>
    <definedName name="rngCategoryPrinciple">[1]Category!$K$3:$K$9</definedName>
    <definedName name="TDS_SH1_COL_DisplayGroup114_DisplayOnly" localSheetId="0">TDSEDBSheet1-[2]en!$IU$8:$IU$202</definedName>
    <definedName name="TDS_SH1_COL_DisplayGroup114_DisplayOnly" localSheetId="1">TDSEDBSheet1-[2]en!$IU$8:$IU$202</definedName>
    <definedName name="TDS_SH1_COL_DisplayGroup114_DisplayOnly">TDSEDBSheet1-[2]en!$IU$8:$IU$202</definedName>
    <definedName name="TDS_SH1_COL_DisplayGroup114_FillInOnly" localSheetId="0">TDSEDBSheet1-[2]en!$IV$8:$IV$202</definedName>
    <definedName name="TDS_SH1_COL_DisplayGroup114_FillInOnly" localSheetId="1">TDSEDBSheet1-[2]en!$IV$8:$IV$202</definedName>
    <definedName name="TDS_SH1_COL_DisplayGroup114_FillInOnly">TDSEDBSheet1-[2]en!$IV$8:$IV$202</definedName>
    <definedName name="TDS_SH1_COL_DisplayGroup115_DisplayOnly">'[3]TDSEDBSheet1-en'!#REF!</definedName>
    <definedName name="TDS_SH1_COL_DisplayGroup115_FillInOnly">'[3]TDSEDBSheet1-en'!#REF!</definedName>
    <definedName name="wfRevisionCode" localSheetId="1">Guide!$R$16</definedName>
    <definedName name="wfRevisionCode">'Cover Sheet'!$R$25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2" i="1" l="1"/>
  <c r="X472" i="1"/>
  <c r="Y472" i="1"/>
  <c r="Z472" i="1"/>
  <c r="AA472" i="1"/>
  <c r="AB472" i="1"/>
  <c r="AC472" i="1"/>
  <c r="AD472" i="1"/>
  <c r="AE472" i="1"/>
  <c r="AH472" i="1"/>
  <c r="AI472" i="1"/>
  <c r="AJ472" i="1"/>
  <c r="AK472" i="1"/>
  <c r="AL472" i="1"/>
  <c r="AM472" i="1"/>
  <c r="AN472" i="1"/>
  <c r="AO472" i="1"/>
  <c r="AP472" i="1"/>
  <c r="AQ472" i="1"/>
  <c r="AR472" i="1"/>
  <c r="AS472" i="1"/>
  <c r="AT472" i="1"/>
  <c r="AU472" i="1"/>
  <c r="AV472" i="1"/>
  <c r="T472" i="1"/>
  <c r="V470" i="1"/>
  <c r="X470" i="1"/>
  <c r="Y470" i="1"/>
  <c r="Z470" i="1"/>
  <c r="AA470" i="1"/>
  <c r="AB470" i="1"/>
  <c r="AC470" i="1"/>
  <c r="AD470" i="1"/>
  <c r="AE470" i="1"/>
  <c r="AH470" i="1"/>
  <c r="AI470" i="1"/>
  <c r="AJ470" i="1"/>
  <c r="AK470" i="1"/>
  <c r="AL470" i="1"/>
  <c r="AM470" i="1"/>
  <c r="AN470" i="1"/>
  <c r="AO470" i="1"/>
  <c r="AP470" i="1"/>
  <c r="AQ470" i="1"/>
  <c r="AR470" i="1"/>
  <c r="AS470" i="1"/>
  <c r="AT470" i="1"/>
  <c r="AU470" i="1"/>
  <c r="AV470" i="1"/>
  <c r="T470" i="1"/>
  <c r="O63" i="10"/>
  <c r="P63" i="10"/>
  <c r="Q63" i="10"/>
  <c r="R63" i="10"/>
  <c r="S63" i="10"/>
  <c r="T63" i="10"/>
  <c r="U63" i="10"/>
  <c r="V63" i="10"/>
  <c r="W63" i="10"/>
  <c r="X63" i="10"/>
  <c r="Y63" i="10"/>
  <c r="Z63" i="10"/>
  <c r="AA63" i="10"/>
  <c r="AB63" i="10"/>
  <c r="AC63" i="10"/>
  <c r="O64" i="10"/>
  <c r="P64" i="10"/>
  <c r="Q64" i="10"/>
  <c r="R64" i="10"/>
  <c r="S64" i="10"/>
  <c r="T64" i="10"/>
  <c r="U64" i="10"/>
  <c r="V64" i="10"/>
  <c r="W64" i="10"/>
  <c r="X64" i="10"/>
  <c r="Y64" i="10"/>
  <c r="Z64" i="10"/>
  <c r="AA64" i="10"/>
  <c r="AB64" i="10"/>
  <c r="AC64" i="10"/>
  <c r="O65" i="10"/>
  <c r="P65" i="10"/>
  <c r="Q65" i="10"/>
  <c r="R65" i="10"/>
  <c r="S65" i="10"/>
  <c r="T65" i="10"/>
  <c r="U65" i="10"/>
  <c r="V65" i="10"/>
  <c r="W65" i="10"/>
  <c r="X65" i="10"/>
  <c r="Y65" i="10"/>
  <c r="Z65" i="10"/>
  <c r="AA65" i="10"/>
  <c r="AB65" i="10"/>
  <c r="AC65" i="10"/>
  <c r="O66" i="10"/>
  <c r="P66" i="10"/>
  <c r="Q66" i="10"/>
  <c r="R66" i="10"/>
  <c r="S66" i="10"/>
  <c r="T66" i="10"/>
  <c r="U66" i="10"/>
  <c r="V66" i="10"/>
  <c r="W66" i="10"/>
  <c r="X66" i="10"/>
  <c r="Y66" i="10"/>
  <c r="Z66" i="10"/>
  <c r="AA66" i="10"/>
  <c r="AB66" i="10"/>
  <c r="AC66" i="10"/>
  <c r="O67" i="10"/>
  <c r="P67" i="10"/>
  <c r="Q67" i="10"/>
  <c r="R67" i="10"/>
  <c r="S67" i="10"/>
  <c r="T67" i="10"/>
  <c r="U67" i="10"/>
  <c r="V67" i="10"/>
  <c r="W67" i="10"/>
  <c r="X67" i="10"/>
  <c r="Y67" i="10"/>
  <c r="Z67" i="10"/>
  <c r="AA67" i="10"/>
  <c r="AB67" i="10"/>
  <c r="AC67" i="10"/>
  <c r="O68" i="10"/>
  <c r="P68" i="10"/>
  <c r="Q68" i="10"/>
  <c r="R68" i="10"/>
  <c r="S68" i="10"/>
  <c r="T68" i="10"/>
  <c r="U68" i="10"/>
  <c r="V68" i="10"/>
  <c r="W68" i="10"/>
  <c r="X68" i="10"/>
  <c r="Y68" i="10"/>
  <c r="Z68" i="10"/>
  <c r="AA68" i="10"/>
  <c r="AB68" i="10"/>
  <c r="AC68" i="10"/>
  <c r="O69" i="10"/>
  <c r="P69" i="10"/>
  <c r="Q69" i="10"/>
  <c r="R69" i="10"/>
  <c r="S69" i="10"/>
  <c r="T69" i="10"/>
  <c r="U69" i="10"/>
  <c r="V69" i="10"/>
  <c r="W69" i="10"/>
  <c r="X69" i="10"/>
  <c r="Y69" i="10"/>
  <c r="Z69" i="10"/>
  <c r="AA69" i="10"/>
  <c r="AB69" i="10"/>
  <c r="AC69" i="10"/>
  <c r="O70" i="10"/>
  <c r="P70" i="10"/>
  <c r="Q70" i="10"/>
  <c r="R70" i="10"/>
  <c r="S70" i="10"/>
  <c r="T70" i="10"/>
  <c r="U70" i="10"/>
  <c r="V70" i="10"/>
  <c r="W70" i="10"/>
  <c r="X70" i="10"/>
  <c r="Y70" i="10"/>
  <c r="Z70" i="10"/>
  <c r="AA70" i="10"/>
  <c r="AB70" i="10"/>
  <c r="AC70" i="10"/>
  <c r="O71" i="10"/>
  <c r="P71" i="10"/>
  <c r="Q71" i="10"/>
  <c r="R71" i="10"/>
  <c r="S71" i="10"/>
  <c r="T71" i="10"/>
  <c r="U71" i="10"/>
  <c r="V71" i="10"/>
  <c r="W71" i="10"/>
  <c r="X71" i="10"/>
  <c r="Y71" i="10"/>
  <c r="Z71" i="10"/>
  <c r="AA71" i="10"/>
  <c r="AB71" i="10"/>
  <c r="AC71" i="10"/>
  <c r="O72" i="10"/>
  <c r="P72" i="10"/>
  <c r="Q72" i="10"/>
  <c r="R72" i="10"/>
  <c r="S72" i="10"/>
  <c r="T72" i="10"/>
  <c r="U72" i="10"/>
  <c r="V72" i="10"/>
  <c r="W72" i="10"/>
  <c r="X72" i="10"/>
  <c r="Y72" i="10"/>
  <c r="Z72" i="10"/>
  <c r="AA72" i="10"/>
  <c r="AB72" i="10"/>
  <c r="AC72" i="10"/>
  <c r="O73" i="10"/>
  <c r="P73" i="10"/>
  <c r="Q73" i="10"/>
  <c r="R73" i="10"/>
  <c r="S73" i="10"/>
  <c r="T73" i="10"/>
  <c r="U73" i="10"/>
  <c r="V73" i="10"/>
  <c r="W73" i="10"/>
  <c r="X73" i="10"/>
  <c r="Y73" i="10"/>
  <c r="Z73" i="10"/>
  <c r="AA73" i="10"/>
  <c r="AB73" i="10"/>
  <c r="AC73" i="10"/>
  <c r="O74" i="10"/>
  <c r="P74" i="10"/>
  <c r="Q74" i="10"/>
  <c r="R74" i="10"/>
  <c r="S74" i="10"/>
  <c r="T74" i="10"/>
  <c r="U74" i="10"/>
  <c r="V74" i="10"/>
  <c r="W74" i="10"/>
  <c r="X74" i="10"/>
  <c r="Y74" i="10"/>
  <c r="Z74" i="10"/>
  <c r="AA74" i="10"/>
  <c r="AB74" i="10"/>
  <c r="AC74" i="10"/>
  <c r="O75" i="10"/>
  <c r="P75" i="10"/>
  <c r="Q75" i="10"/>
  <c r="R75" i="10"/>
  <c r="S75" i="10"/>
  <c r="T75" i="10"/>
  <c r="U75" i="10"/>
  <c r="V75" i="10"/>
  <c r="W75" i="10"/>
  <c r="X75" i="10"/>
  <c r="Y75" i="10"/>
  <c r="Z75" i="10"/>
  <c r="AA75" i="10"/>
  <c r="AB75" i="10"/>
  <c r="AC75" i="10"/>
  <c r="O76" i="10"/>
  <c r="P76" i="10"/>
  <c r="Q76" i="10"/>
  <c r="R76" i="10"/>
  <c r="S76" i="10"/>
  <c r="T76" i="10"/>
  <c r="U76" i="10"/>
  <c r="V76" i="10"/>
  <c r="W76" i="10"/>
  <c r="X76" i="10"/>
  <c r="Y76" i="10"/>
  <c r="Z76" i="10"/>
  <c r="AA76" i="10"/>
  <c r="AB76" i="10"/>
  <c r="AC76" i="10"/>
  <c r="O77" i="10"/>
  <c r="P77" i="10"/>
  <c r="Q77" i="10"/>
  <c r="R77" i="10"/>
  <c r="S77" i="10"/>
  <c r="T77" i="10"/>
  <c r="U77" i="10"/>
  <c r="V77" i="10"/>
  <c r="W77" i="10"/>
  <c r="X77" i="10"/>
  <c r="Y77" i="10"/>
  <c r="Z77" i="10"/>
  <c r="AA77" i="10"/>
  <c r="AB77" i="10"/>
  <c r="AC77" i="10"/>
  <c r="O78" i="10"/>
  <c r="P78" i="10"/>
  <c r="Q78" i="10"/>
  <c r="R78" i="10"/>
  <c r="S78" i="10"/>
  <c r="T78" i="10"/>
  <c r="U78" i="10"/>
  <c r="V78" i="10"/>
  <c r="W78" i="10"/>
  <c r="X78" i="10"/>
  <c r="Y78" i="10"/>
  <c r="Z78" i="10"/>
  <c r="AA78" i="10"/>
  <c r="AB78" i="10"/>
  <c r="AC78" i="10"/>
  <c r="O79" i="10"/>
  <c r="P79" i="10"/>
  <c r="Q79" i="10"/>
  <c r="R79" i="10"/>
  <c r="S79" i="10"/>
  <c r="T79" i="10"/>
  <c r="U79" i="10"/>
  <c r="V79" i="10"/>
  <c r="W79" i="10"/>
  <c r="X79" i="10"/>
  <c r="Y79" i="10"/>
  <c r="Z79" i="10"/>
  <c r="AA79" i="10"/>
  <c r="AB79" i="10"/>
  <c r="AC79" i="10"/>
  <c r="O80" i="10"/>
  <c r="P80" i="10"/>
  <c r="Q80" i="10"/>
  <c r="R80" i="10"/>
  <c r="S80" i="10"/>
  <c r="T80" i="10"/>
  <c r="U80" i="10"/>
  <c r="V80" i="10"/>
  <c r="W80" i="10"/>
  <c r="X80" i="10"/>
  <c r="Y80" i="10"/>
  <c r="Z80" i="10"/>
  <c r="AA80" i="10"/>
  <c r="AB80" i="10"/>
  <c r="AC80" i="10"/>
  <c r="O81" i="10"/>
  <c r="P81" i="10"/>
  <c r="Q81" i="10"/>
  <c r="R81" i="10"/>
  <c r="S81" i="10"/>
  <c r="T81" i="10"/>
  <c r="U81" i="10"/>
  <c r="V81" i="10"/>
  <c r="W81" i="10"/>
  <c r="X81" i="10"/>
  <c r="Y81" i="10"/>
  <c r="Z81" i="10"/>
  <c r="AA81" i="10"/>
  <c r="AB81" i="10"/>
  <c r="AC81" i="10"/>
  <c r="O82" i="10"/>
  <c r="P82" i="10"/>
  <c r="Q82" i="10"/>
  <c r="R82" i="10"/>
  <c r="S82" i="10"/>
  <c r="T82" i="10"/>
  <c r="U82" i="10"/>
  <c r="V82" i="10"/>
  <c r="W82" i="10"/>
  <c r="X82" i="10"/>
  <c r="Y82" i="10"/>
  <c r="Z82" i="10"/>
  <c r="AA82" i="10"/>
  <c r="AB82" i="10"/>
  <c r="AC82" i="10"/>
  <c r="N82" i="10"/>
  <c r="N81" i="10"/>
  <c r="N80" i="10"/>
  <c r="N79" i="10"/>
  <c r="N78" i="10"/>
  <c r="N77" i="10"/>
  <c r="N76" i="10"/>
  <c r="N75" i="10"/>
  <c r="N74" i="10"/>
  <c r="N73" i="10"/>
  <c r="N72" i="10"/>
  <c r="N71" i="10"/>
  <c r="N70" i="10"/>
  <c r="N69" i="10"/>
  <c r="N68" i="10"/>
  <c r="N67" i="10"/>
  <c r="N66" i="10"/>
  <c r="N65" i="10"/>
  <c r="N64" i="10"/>
  <c r="N63" i="10"/>
  <c r="N62" i="10"/>
  <c r="O62" i="10"/>
  <c r="P62" i="10"/>
  <c r="Q62" i="10"/>
  <c r="R62" i="10"/>
  <c r="S62" i="10"/>
  <c r="T62" i="10"/>
  <c r="U62" i="10"/>
  <c r="V62" i="10"/>
  <c r="W62" i="10"/>
  <c r="X62" i="10"/>
  <c r="Y62" i="10"/>
  <c r="Z62" i="10"/>
  <c r="AA62" i="10"/>
  <c r="AB62" i="10"/>
  <c r="AC62" i="10"/>
  <c r="B43" i="10"/>
  <c r="I62" i="10"/>
  <c r="J62" i="10"/>
  <c r="K62" i="10"/>
  <c r="I63" i="10"/>
  <c r="J63" i="10"/>
  <c r="K63" i="10"/>
  <c r="I64" i="10"/>
  <c r="J64" i="10"/>
  <c r="K64" i="10"/>
  <c r="I65" i="10"/>
  <c r="J65" i="10"/>
  <c r="K65" i="10"/>
  <c r="I66" i="10"/>
  <c r="J66" i="10"/>
  <c r="K66" i="10"/>
  <c r="I67" i="10"/>
  <c r="J67" i="10"/>
  <c r="K67" i="10"/>
  <c r="I68" i="10"/>
  <c r="J68" i="10"/>
  <c r="K68" i="10"/>
  <c r="I69" i="10"/>
  <c r="J69" i="10"/>
  <c r="K69" i="10"/>
  <c r="I70" i="10"/>
  <c r="J70" i="10"/>
  <c r="K70" i="10"/>
  <c r="I71" i="10"/>
  <c r="J71" i="10"/>
  <c r="K71" i="10"/>
  <c r="I72" i="10"/>
  <c r="J72" i="10"/>
  <c r="K72" i="10"/>
  <c r="I73" i="10"/>
  <c r="J73" i="10"/>
  <c r="K73" i="10"/>
  <c r="I74" i="10"/>
  <c r="J74" i="10"/>
  <c r="K74" i="10"/>
  <c r="I75" i="10"/>
  <c r="J75" i="10"/>
  <c r="K75" i="10"/>
  <c r="I76" i="10"/>
  <c r="J76" i="10"/>
  <c r="K76" i="10"/>
  <c r="I77" i="10"/>
  <c r="J77" i="10"/>
  <c r="K77" i="10"/>
  <c r="I78" i="10"/>
  <c r="J78" i="10"/>
  <c r="K78" i="10"/>
  <c r="I79" i="10"/>
  <c r="J79" i="10"/>
  <c r="K79" i="10"/>
  <c r="I80" i="10"/>
  <c r="J80" i="10"/>
  <c r="K80" i="10"/>
  <c r="I81" i="10"/>
  <c r="J81" i="10"/>
  <c r="K81" i="10"/>
  <c r="I82" i="10"/>
  <c r="J82" i="10"/>
  <c r="K82" i="10"/>
  <c r="H82" i="10"/>
  <c r="H81" i="10"/>
  <c r="H80" i="10"/>
  <c r="H79" i="10"/>
  <c r="H78" i="10"/>
  <c r="H77" i="10"/>
  <c r="H76" i="10"/>
  <c r="H75" i="10"/>
  <c r="H74" i="10"/>
  <c r="H73" i="10"/>
  <c r="H72" i="10"/>
  <c r="H71" i="10"/>
  <c r="H70" i="10"/>
  <c r="H69" i="10"/>
  <c r="H68" i="10"/>
  <c r="H67" i="10"/>
  <c r="H66" i="10"/>
  <c r="H65" i="10"/>
  <c r="H64" i="10"/>
  <c r="H63" i="10"/>
  <c r="H62" i="10"/>
  <c r="H21" i="10"/>
  <c r="F62" i="10"/>
  <c r="F63" i="10"/>
  <c r="F64" i="10"/>
  <c r="F65" i="10"/>
  <c r="F66" i="10"/>
  <c r="F67" i="10"/>
  <c r="F68" i="10"/>
  <c r="F69" i="10"/>
  <c r="F70" i="10"/>
  <c r="F71" i="10"/>
  <c r="F72" i="10"/>
  <c r="F73" i="10"/>
  <c r="F74" i="10"/>
  <c r="F75" i="10"/>
  <c r="F76" i="10"/>
  <c r="F77" i="10"/>
  <c r="F78" i="10"/>
  <c r="F79" i="10"/>
  <c r="F80" i="10"/>
  <c r="F81" i="10"/>
  <c r="F82" i="10"/>
  <c r="E82" i="10"/>
  <c r="E81" i="10"/>
  <c r="E80" i="10"/>
  <c r="E79" i="10"/>
  <c r="E78" i="10"/>
  <c r="E77" i="10"/>
  <c r="E76" i="10"/>
  <c r="E75" i="10"/>
  <c r="E74" i="10"/>
  <c r="E73" i="10"/>
  <c r="E72" i="10"/>
  <c r="E71" i="10"/>
  <c r="E70" i="10"/>
  <c r="E69" i="10"/>
  <c r="E68" i="10"/>
  <c r="E67" i="10"/>
  <c r="E66" i="10"/>
  <c r="E65" i="10"/>
  <c r="E64" i="10"/>
  <c r="E63" i="10"/>
  <c r="E62" i="10"/>
  <c r="E7" i="10"/>
  <c r="B62" i="10"/>
  <c r="B82" i="10"/>
  <c r="B81" i="10"/>
  <c r="B80" i="10"/>
  <c r="B79" i="10"/>
  <c r="B78" i="10"/>
  <c r="B77" i="10"/>
  <c r="B76" i="10"/>
  <c r="B75" i="10"/>
  <c r="B74" i="10"/>
  <c r="B73" i="10"/>
  <c r="B72" i="10"/>
  <c r="B71" i="10"/>
  <c r="B70" i="10"/>
  <c r="B69" i="10"/>
  <c r="B68" i="10"/>
  <c r="B67" i="10"/>
  <c r="B66" i="10"/>
  <c r="B65" i="10"/>
  <c r="B64" i="10"/>
  <c r="B63" i="10"/>
  <c r="B58" i="10"/>
  <c r="H58" i="10"/>
  <c r="I58" i="10"/>
  <c r="J58" i="10"/>
  <c r="K58" i="10"/>
  <c r="B22" i="10"/>
  <c r="B21" i="10"/>
  <c r="H44" i="10"/>
  <c r="I44" i="10"/>
  <c r="J44" i="10"/>
  <c r="K44" i="10"/>
  <c r="H45" i="10"/>
  <c r="I45" i="10"/>
  <c r="J45" i="10"/>
  <c r="K45" i="10"/>
  <c r="H46" i="10"/>
  <c r="I46" i="10"/>
  <c r="J46" i="10"/>
  <c r="K46" i="10"/>
  <c r="H47" i="10"/>
  <c r="I47" i="10"/>
  <c r="J47" i="10"/>
  <c r="K47" i="10"/>
  <c r="H48" i="10"/>
  <c r="I48" i="10"/>
  <c r="J48" i="10"/>
  <c r="K48" i="10"/>
  <c r="H49" i="10"/>
  <c r="I49" i="10"/>
  <c r="J49" i="10"/>
  <c r="K49" i="10"/>
  <c r="H50" i="10"/>
  <c r="I50" i="10"/>
  <c r="J50" i="10"/>
  <c r="K50" i="10"/>
  <c r="H51" i="10"/>
  <c r="I51" i="10"/>
  <c r="J51" i="10"/>
  <c r="K51" i="10"/>
  <c r="H52" i="10"/>
  <c r="I52" i="10"/>
  <c r="J52" i="10"/>
  <c r="K52" i="10"/>
  <c r="H53" i="10"/>
  <c r="I53" i="10"/>
  <c r="J53" i="10"/>
  <c r="K53" i="10"/>
  <c r="H54" i="10"/>
  <c r="I54" i="10"/>
  <c r="J54" i="10"/>
  <c r="K54" i="10"/>
  <c r="H55" i="10"/>
  <c r="I55" i="10"/>
  <c r="J55" i="10"/>
  <c r="K55" i="10"/>
  <c r="H56" i="10"/>
  <c r="I56" i="10"/>
  <c r="J56" i="10"/>
  <c r="K56" i="10"/>
  <c r="H57" i="10"/>
  <c r="I57" i="10"/>
  <c r="J57" i="10"/>
  <c r="K57" i="10"/>
  <c r="I43" i="10"/>
  <c r="J43" i="10"/>
  <c r="K43" i="10"/>
  <c r="H43" i="10"/>
  <c r="H37" i="10"/>
  <c r="I37" i="10"/>
  <c r="J37" i="10"/>
  <c r="K37" i="10"/>
  <c r="I39" i="10"/>
  <c r="J39" i="10"/>
  <c r="K39" i="10"/>
  <c r="I40" i="10"/>
  <c r="J40" i="10"/>
  <c r="K40" i="10"/>
  <c r="H40" i="10"/>
  <c r="H39" i="10"/>
  <c r="I34" i="10"/>
  <c r="J34" i="10"/>
  <c r="K34" i="10"/>
  <c r="I35" i="10"/>
  <c r="J35" i="10"/>
  <c r="K35" i="10"/>
  <c r="H35" i="10"/>
  <c r="H34" i="10"/>
  <c r="F8" i="10"/>
  <c r="E8" i="10"/>
  <c r="F7" i="10"/>
  <c r="E10" i="10"/>
  <c r="B7" i="10"/>
  <c r="B8" i="10"/>
  <c r="E14" i="10"/>
  <c r="F14" i="10"/>
  <c r="E15" i="10"/>
  <c r="F15" i="10"/>
  <c r="E16" i="10"/>
  <c r="F16" i="10"/>
  <c r="F13" i="10"/>
  <c r="E13" i="10"/>
  <c r="E11" i="10"/>
  <c r="F11" i="10"/>
  <c r="F10" i="10"/>
  <c r="B40" i="10"/>
  <c r="B39" i="10"/>
  <c r="B37" i="10"/>
  <c r="H22" i="10"/>
  <c r="I22" i="10"/>
  <c r="J22" i="10"/>
  <c r="K22" i="10"/>
  <c r="H23" i="10"/>
  <c r="I23" i="10"/>
  <c r="J23" i="10"/>
  <c r="K23" i="10"/>
  <c r="H24" i="10"/>
  <c r="I24" i="10"/>
  <c r="J24" i="10"/>
  <c r="K24" i="10"/>
  <c r="H25" i="10"/>
  <c r="I25" i="10"/>
  <c r="J25" i="10"/>
  <c r="K25" i="10"/>
  <c r="I21" i="10"/>
  <c r="J21" i="10"/>
  <c r="K21" i="10"/>
  <c r="B44" i="10"/>
  <c r="B45" i="10"/>
  <c r="B46" i="10"/>
  <c r="B47" i="10"/>
  <c r="B48" i="10"/>
  <c r="B49" i="10"/>
  <c r="B50" i="10"/>
  <c r="B51" i="10"/>
  <c r="B52" i="10"/>
  <c r="B53" i="10"/>
  <c r="B54" i="10"/>
  <c r="B55" i="10"/>
  <c r="B56" i="10"/>
  <c r="B57" i="10"/>
  <c r="B35" i="10"/>
  <c r="B34" i="10"/>
  <c r="B28" i="10"/>
  <c r="B29" i="10"/>
  <c r="B30" i="10"/>
  <c r="B27" i="10"/>
  <c r="B23" i="10"/>
  <c r="B24" i="10"/>
  <c r="B25" i="10"/>
  <c r="B19" i="10"/>
  <c r="B18" i="10"/>
  <c r="B14" i="10"/>
  <c r="B15" i="10"/>
  <c r="B16" i="10"/>
  <c r="B13" i="10"/>
  <c r="B11" i="10"/>
  <c r="B10" i="10"/>
  <c r="B3" i="10"/>
  <c r="B2" i="10"/>
  <c r="U101" i="1"/>
  <c r="U472" i="1" s="1"/>
  <c r="W101" i="1"/>
  <c r="W472" i="1" s="1"/>
  <c r="AF101" i="1"/>
  <c r="AF470" i="1" s="1"/>
  <c r="AG101" i="1"/>
  <c r="AG472" i="1" s="1"/>
  <c r="Q101" i="1"/>
  <c r="AF472" i="1" l="1"/>
  <c r="W470" i="1"/>
  <c r="AG470" i="1"/>
  <c r="U470" i="1"/>
  <c r="AD63" i="10"/>
  <c r="G69" i="10"/>
  <c r="G70" i="10"/>
  <c r="G82" i="10"/>
  <c r="L74" i="10"/>
  <c r="L67" i="10"/>
  <c r="L79" i="10"/>
  <c r="L71" i="10"/>
  <c r="G67" i="10"/>
  <c r="AD65" i="10"/>
  <c r="L66" i="10"/>
  <c r="L78" i="10"/>
  <c r="L64" i="10"/>
  <c r="L76" i="10"/>
  <c r="AD68" i="10"/>
  <c r="AD80" i="10"/>
  <c r="G79" i="10"/>
  <c r="AD64" i="10"/>
  <c r="G81" i="10"/>
  <c r="G74" i="10"/>
  <c r="G64" i="10"/>
  <c r="G76" i="10"/>
  <c r="G72" i="10"/>
  <c r="L68" i="10"/>
  <c r="L80" i="10"/>
  <c r="G73" i="10"/>
  <c r="AD75" i="10"/>
  <c r="AD76" i="10"/>
  <c r="AD77" i="10"/>
  <c r="G71" i="10"/>
  <c r="G80" i="10"/>
  <c r="G68" i="10"/>
  <c r="L77" i="10"/>
  <c r="L65" i="10"/>
  <c r="AD74" i="10"/>
  <c r="AD73" i="10"/>
  <c r="G78" i="10"/>
  <c r="G66" i="10"/>
  <c r="L75" i="10"/>
  <c r="L63" i="10"/>
  <c r="AD72" i="10"/>
  <c r="G77" i="10"/>
  <c r="G65" i="10"/>
  <c r="AD71" i="10"/>
  <c r="G62" i="10"/>
  <c r="L73" i="10"/>
  <c r="AD82" i="10"/>
  <c r="AD70" i="10"/>
  <c r="G75" i="10"/>
  <c r="G63" i="10"/>
  <c r="L72" i="10"/>
  <c r="AD81" i="10"/>
  <c r="AD69" i="10"/>
  <c r="L62" i="10"/>
  <c r="L82" i="10"/>
  <c r="L70" i="10"/>
  <c r="AD62" i="10"/>
  <c r="AD79" i="10"/>
  <c r="AD67" i="10"/>
  <c r="L81" i="10"/>
  <c r="L69" i="10"/>
  <c r="AD78" i="10"/>
  <c r="AD66" i="10"/>
  <c r="C62" i="10"/>
  <c r="C74" i="10"/>
  <c r="C80" i="10"/>
  <c r="C77" i="10"/>
  <c r="C65" i="10"/>
  <c r="C68" i="10"/>
  <c r="C71" i="10"/>
  <c r="C43" i="10"/>
  <c r="L58" i="10"/>
  <c r="L47" i="10"/>
  <c r="L50" i="10"/>
  <c r="L44" i="10"/>
  <c r="L55" i="10"/>
  <c r="C10" i="10"/>
  <c r="L49" i="10"/>
  <c r="L46" i="10"/>
  <c r="L52" i="10"/>
  <c r="L53" i="10"/>
  <c r="G13" i="10"/>
  <c r="L39" i="10"/>
  <c r="L37" i="10"/>
  <c r="B4" i="10"/>
  <c r="L54" i="10"/>
  <c r="L51" i="10"/>
  <c r="L48" i="10"/>
  <c r="L45" i="10"/>
  <c r="L43" i="10"/>
  <c r="L57" i="10"/>
  <c r="C18" i="10"/>
  <c r="L56" i="10"/>
  <c r="L40" i="10"/>
  <c r="L34" i="10"/>
  <c r="L35" i="10"/>
  <c r="G11" i="10"/>
  <c r="G7" i="10"/>
  <c r="G10" i="10"/>
  <c r="K38" i="10"/>
  <c r="H32" i="10"/>
  <c r="J38" i="10"/>
  <c r="B32" i="10"/>
  <c r="I38" i="10"/>
  <c r="B33" i="10"/>
  <c r="H38" i="10"/>
  <c r="K33" i="10"/>
  <c r="G16" i="10"/>
  <c r="J33" i="10"/>
  <c r="B38" i="10"/>
  <c r="C37" i="10" s="1"/>
  <c r="I33" i="10"/>
  <c r="G15" i="10"/>
  <c r="H33" i="10"/>
  <c r="K32" i="10"/>
  <c r="J32" i="10"/>
  <c r="G14" i="10"/>
  <c r="I32" i="10"/>
  <c r="G8" i="10"/>
  <c r="C13" i="10"/>
  <c r="C27" i="10"/>
  <c r="L21" i="10"/>
  <c r="C21" i="10"/>
  <c r="L24" i="10"/>
  <c r="L23" i="10"/>
  <c r="L25" i="10"/>
  <c r="L22" i="10"/>
  <c r="C7" i="10"/>
  <c r="C32" i="10" l="1"/>
  <c r="L38" i="10"/>
  <c r="L33" i="10"/>
  <c r="L32" i="10"/>
</calcChain>
</file>

<file path=xl/sharedStrings.xml><?xml version="1.0" encoding="utf-8"?>
<sst xmlns="http://schemas.openxmlformats.org/spreadsheetml/2006/main" count="12504" uniqueCount="1394">
  <si>
    <t>Jacobs Projects No:</t>
  </si>
  <si>
    <t>B245771I</t>
  </si>
  <si>
    <t>Client Project No:</t>
  </si>
  <si>
    <t>n/a</t>
  </si>
  <si>
    <t>Client:</t>
  </si>
  <si>
    <t>Northumbrian Water</t>
  </si>
  <si>
    <t>Project Name:</t>
  </si>
  <si>
    <t>Asset Health and Operational Resilience</t>
  </si>
  <si>
    <t>Jacobs Document No:</t>
  </si>
  <si>
    <t>B245771I_01</t>
  </si>
  <si>
    <t>Client Document No:</t>
  </si>
  <si>
    <t>Revision:</t>
  </si>
  <si>
    <t>Rev.</t>
  </si>
  <si>
    <t>Issue date</t>
  </si>
  <si>
    <t>Revision description</t>
  </si>
  <si>
    <t>A. Yeowell</t>
  </si>
  <si>
    <t>G. Tate</t>
  </si>
  <si>
    <t>Metric or Index?</t>
  </si>
  <si>
    <t>Metric type (Service / asset performance)</t>
  </si>
  <si>
    <t>Metric type (Wellness, fitness, life expectancy)</t>
  </si>
  <si>
    <t>Metric type (Leading / Lagging)</t>
  </si>
  <si>
    <t>Workstream 2</t>
  </si>
  <si>
    <t>Reliability</t>
  </si>
  <si>
    <t>Resistance</t>
  </si>
  <si>
    <t>Redundancy</t>
  </si>
  <si>
    <t>Response and recovery</t>
  </si>
  <si>
    <t>Notes</t>
  </si>
  <si>
    <t>Water Resources</t>
  </si>
  <si>
    <t>Water Networks +</t>
  </si>
  <si>
    <t>Wastewater Networks +</t>
  </si>
  <si>
    <t>Bioresources</t>
  </si>
  <si>
    <t>Dams and impounding reservoirs</t>
  </si>
  <si>
    <t>Transmission between raw water sites</t>
  </si>
  <si>
    <t>Intake and source pumping stations</t>
  </si>
  <si>
    <t>Raw water aqueducts</t>
  </si>
  <si>
    <t>Raw water balancing tanks and other structures</t>
  </si>
  <si>
    <t>Booster pumping stations (Raw)</t>
  </si>
  <si>
    <t>Water treatment works Civils</t>
  </si>
  <si>
    <t>Water treatment works MEICA</t>
  </si>
  <si>
    <t>Forwarding pumping stations</t>
  </si>
  <si>
    <t>Service reservoirs and water towers</t>
  </si>
  <si>
    <t>Booster pumping stations</t>
  </si>
  <si>
    <t>Treated water storage</t>
  </si>
  <si>
    <t>Water mains &lt; 320mm</t>
  </si>
  <si>
    <t>Water mains ≥ 320mm</t>
  </si>
  <si>
    <t>Communication pipes</t>
  </si>
  <si>
    <t>Customer meters</t>
  </si>
  <si>
    <t>Critical sewers</t>
  </si>
  <si>
    <t>Non-critical sewers</t>
  </si>
  <si>
    <t>Transferred drains and sewers</t>
  </si>
  <si>
    <t>Sewage pumping mains</t>
  </si>
  <si>
    <t>Combined sewer and emergency overflows</t>
  </si>
  <si>
    <t>Other sewer structures</t>
  </si>
  <si>
    <t>Sewage pumping stations</t>
  </si>
  <si>
    <t>Terminal pumping stations</t>
  </si>
  <si>
    <t>Sewage treatment works Civils</t>
  </si>
  <si>
    <t>Sewage treatment works MEICA</t>
  </si>
  <si>
    <t>Sea outfalls</t>
  </si>
  <si>
    <t>Sludge treatment plant</t>
  </si>
  <si>
    <t>Sludge disposal</t>
  </si>
  <si>
    <r>
      <rPr>
        <b/>
        <sz val="11"/>
        <color theme="0"/>
        <rFont val="Arial"/>
        <family val="2"/>
      </rPr>
      <t>1. Metric is diagnostic of changes in asset health</t>
    </r>
    <r>
      <rPr>
        <sz val="11"/>
        <color theme="0"/>
        <rFont val="Arial"/>
        <family val="2"/>
      </rPr>
      <t xml:space="preserve">
- Metric is able to provide diagnostic and/or prognostic information to support a compelling investment case
- Metric’s relationship to asset health can be disaggregated from operational activities</t>
    </r>
  </si>
  <si>
    <r>
      <rPr>
        <b/>
        <sz val="11"/>
        <color rgb="FFFFFFFF"/>
        <rFont val="Arial"/>
        <family val="2"/>
      </rPr>
      <t xml:space="preserve">2. Metric can be used to provide insight into future risks associated with health of assets
</t>
    </r>
    <r>
      <rPr>
        <sz val="11"/>
        <color rgb="FFFFFFFF"/>
        <rFont val="Arial"/>
        <family val="2"/>
      </rPr>
      <t>- Metric can be used to expose future risks associated with asset health
- Metric increases confidence and trust in the ability of the sector to deliver reliable services (improved identification of long-term risks to operational resilience)</t>
    </r>
  </si>
  <si>
    <r>
      <rPr>
        <b/>
        <sz val="11"/>
        <color theme="0"/>
        <rFont val="Arial"/>
        <family val="2"/>
      </rPr>
      <t>3. Metric is sensitive to and responds quickly to performance changes</t>
    </r>
    <r>
      <rPr>
        <sz val="11"/>
        <color theme="0"/>
        <rFont val="Arial"/>
        <family val="2"/>
      </rPr>
      <t xml:space="preserve">
- Metric responds in an appropriate time frame to expose undesirable performance or impacts of corrective actions</t>
    </r>
  </si>
  <si>
    <r>
      <rPr>
        <b/>
        <sz val="11"/>
        <color theme="0"/>
        <rFont val="Arial"/>
        <family val="2"/>
      </rPr>
      <t>4. Metric is clear and can be easily understood by a range of stakeholders</t>
    </r>
    <r>
      <rPr>
        <sz val="11"/>
        <color theme="0"/>
        <rFont val="Arial"/>
        <family val="2"/>
      </rPr>
      <t xml:space="preserve">
- Metric can be explained to and understood by customers and regulators
- Metric can be consistently defined</t>
    </r>
  </si>
  <si>
    <r>
      <rPr>
        <b/>
        <sz val="11"/>
        <color theme="0"/>
        <rFont val="Arial"/>
        <family val="2"/>
      </rPr>
      <t>5. Metric can be applied and measured consistently across the industry</t>
    </r>
    <r>
      <rPr>
        <sz val="11"/>
        <color theme="0"/>
        <rFont val="Arial"/>
        <family val="2"/>
      </rPr>
      <t xml:space="preserve">
- Metric can be implemented easily across the industry to allow for comparison when making investment decisions
- Metric can be quantified, has strong evidence base and is likely to endure over time
- Challenges and risks associated with implementing the metric are minimised
- Metric supports increased transparency of operational resilience</t>
    </r>
  </si>
  <si>
    <r>
      <rPr>
        <b/>
        <sz val="11"/>
        <color theme="0"/>
        <rFont val="Arial"/>
        <family val="2"/>
      </rPr>
      <t>6. Metric can be implemented quickly</t>
    </r>
    <r>
      <rPr>
        <sz val="11"/>
        <color theme="0"/>
        <rFont val="Arial"/>
        <family val="2"/>
      </rPr>
      <t xml:space="preserve">
- Metric is collected widely in the sector or could be quickly collected
- Adoption of the metric could be implemented in the short term</t>
    </r>
  </si>
  <si>
    <r>
      <rPr>
        <b/>
        <sz val="11"/>
        <color theme="0"/>
        <rFont val="Arial"/>
        <family val="2"/>
      </rPr>
      <t>7. Measurement of metric is cost-effective and does not create undue burden (or could achieve this through innovation and/or collaboration)</t>
    </r>
    <r>
      <rPr>
        <sz val="11"/>
        <color theme="0"/>
        <rFont val="Arial"/>
        <family val="2"/>
      </rPr>
      <t xml:space="preserve">
- Metric does not require significant investment in monitoring or monitoring may become cost effective in an appropriate timeframe through technology developments
- Metric supports promotion of innovation and collaboration
- Metric minimises ongoing regulatory and administrative burden</t>
    </r>
  </si>
  <si>
    <t>Confidence score</t>
  </si>
  <si>
    <t>Comments / justification</t>
  </si>
  <si>
    <t>001</t>
  </si>
  <si>
    <t>UU Asset health in the water sector - Proposal for a framework</t>
  </si>
  <si>
    <t>?</t>
  </si>
  <si>
    <t>Customer reported leaks (associated with network asset failures)</t>
  </si>
  <si>
    <t>Metric</t>
  </si>
  <si>
    <t>Asset / System Performance</t>
  </si>
  <si>
    <t>Wellness</t>
  </si>
  <si>
    <t>Lagging</t>
  </si>
  <si>
    <t>Retrospective</t>
  </si>
  <si>
    <t>Observed asset failure or under performance (Asset Reliability / Resistance)</t>
  </si>
  <si>
    <t>Yes</t>
  </si>
  <si>
    <t>Base Asset Health</t>
  </si>
  <si>
    <t>X</t>
  </si>
  <si>
    <t>Yes, metric achieves criterion</t>
  </si>
  <si>
    <t>Metric might achieve criterion</t>
  </si>
  <si>
    <t>High</t>
  </si>
  <si>
    <t>Does metric need to respond quickly?
Note, this metric could be subject to changes through "reporting leak" campaigns</t>
  </si>
  <si>
    <t>Duplicate</t>
  </si>
  <si>
    <t>Water supply interruptions</t>
  </si>
  <si>
    <t>Fitness</t>
  </si>
  <si>
    <t>003</t>
  </si>
  <si>
    <t>No</t>
  </si>
  <si>
    <t>Average remaining life of water network</t>
  </si>
  <si>
    <t>Life expectancy</t>
  </si>
  <si>
    <t>Other</t>
  </si>
  <si>
    <t>Leading</t>
  </si>
  <si>
    <t>Forward-Looking</t>
  </si>
  <si>
    <t>Remaining asset life (Asset Reliability / Resistance)</t>
  </si>
  <si>
    <t>No, metric doesn't achieve criterion</t>
  </si>
  <si>
    <t>Does this metric need to respond quickly?
Focus needs to be on calculation - cohorts etc.</t>
  </si>
  <si>
    <t>004</t>
  </si>
  <si>
    <t>UUW40 Operational resilience and asset health approach</t>
  </si>
  <si>
    <t>Base Asset Health (BAH)</t>
  </si>
  <si>
    <t>Index</t>
  </si>
  <si>
    <t>Combination</t>
  </si>
  <si>
    <t>Remaining life vs target life</t>
  </si>
  <si>
    <t>Index is easily communicated to customers, but within the water industry agreeing what metrics feed in could be problematic
Most information on metrics to feed in is available already; just agreeing combinations and getting consistency will be key</t>
  </si>
  <si>
    <t>005</t>
  </si>
  <si>
    <t>Sewer condition grade</t>
  </si>
  <si>
    <t>Asset condition</t>
  </si>
  <si>
    <t>Condition data (Asset Reliability / Resistance)</t>
  </si>
  <si>
    <t>Data could be used in deterioration modelling to provide insight into future risk
Cost to gather data could be expensive if AI is not used more widely; acceptable and consistent approach to condition grading is required</t>
  </si>
  <si>
    <t>Civil and structural condition</t>
  </si>
  <si>
    <t>007</t>
  </si>
  <si>
    <t>Water mains – modelling deterioration</t>
  </si>
  <si>
    <t>Modelled probability of asset failure or under performance (Asset Reliability / Resistance)</t>
  </si>
  <si>
    <t>Responsiveness of models depends on frequency of update of input data and model runs
Different companies will already have different deterioration models and curve; will rely on agreement of how different mains deteriorate in different conditions</t>
  </si>
  <si>
    <t>008</t>
  </si>
  <si>
    <t>Ofwat Resilience in the Round</t>
  </si>
  <si>
    <t>Asset condition - water treatment works (Wider measure 4)</t>
  </si>
  <si>
    <t>Diagnostic of changes in health if grading applied consistently across assets and companies.  Can be used to give context to future health of the asset base if trended over time.
Companies will need to establish processes to assess condition without extensive and expensive one off programmes to undertake surveys (as per PR24 planning)</t>
  </si>
  <si>
    <t>009</t>
  </si>
  <si>
    <t>Asset condition - wastewater treatment works (Wider measure 5)</t>
  </si>
  <si>
    <t>010</t>
  </si>
  <si>
    <t>BAE Systems Engineering Authority Ratings Dashboard</t>
  </si>
  <si>
    <t>Overall Design Authority Rating</t>
  </si>
  <si>
    <t>Risk metrics</t>
  </si>
  <si>
    <t>Insights might get lost in rollup
Perhaps more helpful as a prioritisation tool</t>
  </si>
  <si>
    <t>011</t>
  </si>
  <si>
    <t>Potentially quite subjective would need to define parameters clearly</t>
  </si>
  <si>
    <t>012</t>
  </si>
  <si>
    <t>Maintainability</t>
  </si>
  <si>
    <t>Present-focus</t>
  </si>
  <si>
    <t>Inventory</t>
  </si>
  <si>
    <t>013</t>
  </si>
  <si>
    <t>Fit for purpose</t>
  </si>
  <si>
    <t>Asset performance</t>
  </si>
  <si>
    <t>Overall outcomes</t>
  </si>
  <si>
    <t>014</t>
  </si>
  <si>
    <t>Regulatory Compliance</t>
  </si>
  <si>
    <t>Condition</t>
  </si>
  <si>
    <t>016</t>
  </si>
  <si>
    <t>Life Expectancy</t>
  </si>
  <si>
    <t>Gives static view of where asset is in its life depending on installation date. Doesn't measure change in health per se, just aging of the asset. Doesn't take into account intervention to extend life of asset</t>
  </si>
  <si>
    <t>Asset Health</t>
  </si>
  <si>
    <t>Mains bursts</t>
  </si>
  <si>
    <t>018</t>
  </si>
  <si>
    <t>Unplanned Outage</t>
  </si>
  <si>
    <t>Medium</t>
  </si>
  <si>
    <t>Event Risk Index (ERI)</t>
  </si>
  <si>
    <t>Acceptability of Drinking Water</t>
  </si>
  <si>
    <t>Service</t>
  </si>
  <si>
    <t>Sewer Collapses</t>
  </si>
  <si>
    <t xml:space="preserve">Wastewater Treatment works compliance </t>
  </si>
  <si>
    <t>023</t>
  </si>
  <si>
    <t>External sewer flooding</t>
  </si>
  <si>
    <t>024</t>
  </si>
  <si>
    <t>Hydraulic Performance Standards (Velocity, pressure and water age)</t>
  </si>
  <si>
    <t>025</t>
  </si>
  <si>
    <t>Water Quality Sampling</t>
  </si>
  <si>
    <t>Organisational Capability</t>
  </si>
  <si>
    <t>Activity</t>
  </si>
  <si>
    <t>026</t>
  </si>
  <si>
    <t>AIM Asset Deterioration Model</t>
  </si>
  <si>
    <t>027</t>
  </si>
  <si>
    <t>Pressure Transient logging</t>
  </si>
  <si>
    <t>Low</t>
  </si>
  <si>
    <t>028</t>
  </si>
  <si>
    <t>Asset maintenance records</t>
  </si>
  <si>
    <t>029</t>
  </si>
  <si>
    <t>Long section assessment</t>
  </si>
  <si>
    <t>Non-destructive testing</t>
  </si>
  <si>
    <t>031</t>
  </si>
  <si>
    <t>Camera surveys and mains cut outs</t>
  </si>
  <si>
    <t>032</t>
  </si>
  <si>
    <t>Number of Look up Table sample exceedances</t>
  </si>
  <si>
    <t>033</t>
  </si>
  <si>
    <t>Number of WwTW at risk</t>
  </si>
  <si>
    <t>034</t>
  </si>
  <si>
    <t>Sites with potential exceedances</t>
  </si>
  <si>
    <t>035</t>
  </si>
  <si>
    <t>Iron/ Aluminium closest to compliance limit</t>
  </si>
  <si>
    <t>036</t>
  </si>
  <si>
    <t>P/N closest to compliance limit</t>
  </si>
  <si>
    <t>037</t>
  </si>
  <si>
    <t>UV Hours lost</t>
  </si>
  <si>
    <t>038</t>
  </si>
  <si>
    <t>Performance Comparison</t>
  </si>
  <si>
    <t>Deteriorating trend analysis</t>
  </si>
  <si>
    <t>Asset Management
Toolkit: Minor Structures</t>
  </si>
  <si>
    <t>Condition Index</t>
  </si>
  <si>
    <t>041</t>
  </si>
  <si>
    <t>DNO Common Network Asset Indices Methodology</t>
  </si>
  <si>
    <t>Current Health Index</t>
  </si>
  <si>
    <t>Complex metric with a number of measures feeding in</t>
  </si>
  <si>
    <t>042</t>
  </si>
  <si>
    <t>Future Health Index</t>
  </si>
  <si>
    <t>043</t>
  </si>
  <si>
    <t xml:space="preserve">WICS 2019 Decision Paper
Strategic Review of Charges 2021-2027 Asset replacement </t>
  </si>
  <si>
    <t>Replacement cost</t>
  </si>
  <si>
    <t>Replacement cost not a measure of asset health</t>
  </si>
  <si>
    <t>044</t>
  </si>
  <si>
    <t>Average Life</t>
  </si>
  <si>
    <t>May rely on industry using agreed asset lives</t>
  </si>
  <si>
    <t>045</t>
  </si>
  <si>
    <t>Cost per Year of Life</t>
  </si>
  <si>
    <t>046</t>
  </si>
  <si>
    <t>Highways England Operational Metrics</t>
  </si>
  <si>
    <t>Average Structural Condition</t>
  </si>
  <si>
    <t>Depends how frequently condition is assessed and on what life assets.  Condition scoring could be subjective</t>
  </si>
  <si>
    <t>047</t>
  </si>
  <si>
    <t>Critical element condition</t>
  </si>
  <si>
    <t>More about criticality and consequence than asset health</t>
  </si>
  <si>
    <t>048</t>
  </si>
  <si>
    <t>Structural Condition Index</t>
  </si>
  <si>
    <t>Extensive condition surveys of every asset only possible for above ground assets and cost may be prohibitive, and results subjective unless clearly defined condition grading.</t>
  </si>
  <si>
    <t>Network Rail High Speed: Stations Asset Condition Classification</t>
  </si>
  <si>
    <t>Physical Asset Condition</t>
  </si>
  <si>
    <t>050</t>
  </si>
  <si>
    <t>Asset Condition (Performance)</t>
  </si>
  <si>
    <t>Complexity will depend on what data is already collected on performance and condition across the industry</t>
  </si>
  <si>
    <t>Review of United Utilities’ Approach to Asset Health Summary Report</t>
  </si>
  <si>
    <t>Understanding of Asset Health</t>
  </si>
  <si>
    <t>Physical measurement of asset health</t>
  </si>
  <si>
    <t>Linking of asset health with performance, service and outcomes</t>
  </si>
  <si>
    <t>Influence of asset health on investment &amp; decision making</t>
  </si>
  <si>
    <t>Communication and customer perception</t>
  </si>
  <si>
    <t>Asset health assurance</t>
  </si>
  <si>
    <t>Innovation &amp; collaboration</t>
  </si>
  <si>
    <t>State of Infrastructure Report for the Facilities Fleet &amp; Equipment</t>
  </si>
  <si>
    <t>Asset Condition</t>
  </si>
  <si>
    <t>Asset Health and Resilience Gap Analysis</t>
  </si>
  <si>
    <t>Integrated, stress-tested asset management/ resilience plan for critical assets</t>
  </si>
  <si>
    <t xml:space="preserve">Clear definition of asset health, resilience (and associated indicators) and relationship between these </t>
  </si>
  <si>
    <t>x</t>
  </si>
  <si>
    <t>Physical asset data stored, maintained and updated</t>
  </si>
  <si>
    <t>Asset interdependencies</t>
  </si>
  <si>
    <t>Critical asset identification &amp; ranking</t>
  </si>
  <si>
    <t>Asset lifespan</t>
  </si>
  <si>
    <t>Targeted Review of Asset Health and Resilience in the Water Industry</t>
  </si>
  <si>
    <t>068</t>
  </si>
  <si>
    <t>Mean time to failure (MTTF)</t>
  </si>
  <si>
    <t>Risk Score</t>
  </si>
  <si>
    <t>Southern Water SRN47 Resilience in the Round</t>
  </si>
  <si>
    <t>Systems-based resilience</t>
  </si>
  <si>
    <t>Line of Sight</t>
  </si>
  <si>
    <t>Maturity Assessment</t>
  </si>
  <si>
    <t>Governance</t>
  </si>
  <si>
    <t>Lessons learnt</t>
  </si>
  <si>
    <t>Southern Water SRN48 Operational Resilience</t>
  </si>
  <si>
    <t>Maintenance strategy</t>
  </si>
  <si>
    <t>Risk &amp; resilience review</t>
  </si>
  <si>
    <t xml:space="preserve">Performance-based maintenance </t>
  </si>
  <si>
    <t xml:space="preserve">Measurement framework design </t>
  </si>
  <si>
    <t>Yorkshire Water Cost 
Adjustment Claims</t>
  </si>
  <si>
    <t>080</t>
  </si>
  <si>
    <t>Asset End of Life Estimate</t>
  </si>
  <si>
    <t>081</t>
  </si>
  <si>
    <t>NWL Asset Health Final Report</t>
  </si>
  <si>
    <t>Interruptions to supply (&gt;12 hours)</t>
  </si>
  <si>
    <t>Unplanned outage</t>
  </si>
  <si>
    <t>Compliance Risk Index (CRI)</t>
  </si>
  <si>
    <t>Nature of asset base has a big impact</t>
  </si>
  <si>
    <t>Discolouration contacts per 1,000 properties</t>
  </si>
  <si>
    <t>086</t>
  </si>
  <si>
    <t>Customer contacts about water quality (taste and odour)</t>
  </si>
  <si>
    <t>088</t>
  </si>
  <si>
    <t>Repeat Sewer flooding</t>
  </si>
  <si>
    <t>Sewer blockages</t>
  </si>
  <si>
    <t>090</t>
  </si>
  <si>
    <t>Sewer collapses</t>
  </si>
  <si>
    <t>092</t>
  </si>
  <si>
    <t>Percentage of population at risk of experiencing severe supply restrictions in a 1 in 200 year drought </t>
  </si>
  <si>
    <t>Modelled probability of outcomes</t>
  </si>
  <si>
    <t>093</t>
  </si>
  <si>
    <t>Percentage of the population at risk of flooding in a 1 in 50 year rainfall event </t>
  </si>
  <si>
    <t>Category 1 &amp; 2 Pollution events </t>
  </si>
  <si>
    <t>095</t>
  </si>
  <si>
    <t>096</t>
  </si>
  <si>
    <t>097</t>
  </si>
  <si>
    <t>Life expectancy under normal conditions</t>
  </si>
  <si>
    <t>098</t>
  </si>
  <si>
    <t>Life expectancy outside normal conditions</t>
  </si>
  <si>
    <t>Replace/repair in perpetuity</t>
  </si>
  <si>
    <t>100</t>
  </si>
  <si>
    <t>Asset System Resilience Appraisal</t>
  </si>
  <si>
    <t>Treatment works compliance</t>
  </si>
  <si>
    <t>TMS15 Asset Health Deficit</t>
  </si>
  <si>
    <t>Asset management maturity</t>
  </si>
  <si>
    <t>Cost Adjustment Claim: Mains Replacement</t>
  </si>
  <si>
    <t>Leakage levels</t>
  </si>
  <si>
    <t>Burst rates</t>
  </si>
  <si>
    <t>107</t>
  </si>
  <si>
    <t>Water pressure</t>
  </si>
  <si>
    <t>Unplanned interruptions to supply</t>
  </si>
  <si>
    <t>109</t>
  </si>
  <si>
    <t xml:space="preserve">Impact on traffic </t>
  </si>
  <si>
    <t>110</t>
  </si>
  <si>
    <t xml:space="preserve">Air pollution </t>
  </si>
  <si>
    <t>111</t>
  </si>
  <si>
    <t>Embedded and operational carbon</t>
  </si>
  <si>
    <t>PR19 Common PC</t>
  </si>
  <si>
    <t>Mains repairs</t>
  </si>
  <si>
    <t>Treatment works compliance (asset health metric 4 wastewater)</t>
  </si>
  <si>
    <t>PR19 PC</t>
  </si>
  <si>
    <t>Unplanned maintenance non-infrastructure (water)</t>
  </si>
  <si>
    <t>120</t>
  </si>
  <si>
    <t>Sewage treatment works compliance (by PE served)</t>
  </si>
  <si>
    <t>Unplanned maintenance - non-infrastructure (wastewater)</t>
  </si>
  <si>
    <t>yes</t>
  </si>
  <si>
    <t>PR19</t>
  </si>
  <si>
    <t>PR14</t>
  </si>
  <si>
    <t>Turbidity, Iron, Manganese Index</t>
  </si>
  <si>
    <t>Water treatment works coliform compliance</t>
  </si>
  <si>
    <t>Service reservoir coliform compliance</t>
  </si>
  <si>
    <t>Turbidity compliance</t>
  </si>
  <si>
    <t>127</t>
  </si>
  <si>
    <t>Iron mean zonal compliance</t>
  </si>
  <si>
    <t>Planned network rehabilitation</t>
  </si>
  <si>
    <t>Disinfection index</t>
  </si>
  <si>
    <t>Reservoir integrity index</t>
  </si>
  <si>
    <t>Drinking water quality compliance measures - turbidity</t>
  </si>
  <si>
    <t>Drinking water quality compliance measures - enforcement actions</t>
  </si>
  <si>
    <t>Process control index</t>
  </si>
  <si>
    <t>Water quality customer complaints for chlorine and hardness</t>
  </si>
  <si>
    <t>Unconsented pollution incidents</t>
  </si>
  <si>
    <t>Unconsented category 1 to 3 pollution incidents (wastewater)</t>
  </si>
  <si>
    <t>Properties internally flooded due to other causes</t>
  </si>
  <si>
    <t>139</t>
  </si>
  <si>
    <t>Unplanned interruptions to supply greater than 12 hours</t>
  </si>
  <si>
    <t>140</t>
  </si>
  <si>
    <t>141</t>
  </si>
  <si>
    <t>APR 3A.1</t>
  </si>
  <si>
    <t>APR 3A.2</t>
  </si>
  <si>
    <t>APR 3A.3</t>
  </si>
  <si>
    <t>Leakage</t>
  </si>
  <si>
    <t>144</t>
  </si>
  <si>
    <t>APR 3A.4</t>
  </si>
  <si>
    <t>Per capita consumption</t>
  </si>
  <si>
    <t>APR 3A.5</t>
  </si>
  <si>
    <t>APR 3A.6</t>
  </si>
  <si>
    <t>APR 3B.1</t>
  </si>
  <si>
    <t>Internal sewer flooding</t>
  </si>
  <si>
    <t>APR 3B.2</t>
  </si>
  <si>
    <t>Pollution incidents</t>
  </si>
  <si>
    <t>APR 3B.3</t>
  </si>
  <si>
    <t>150</t>
  </si>
  <si>
    <t>APR 3B.4</t>
  </si>
  <si>
    <t>Treatment works compliance (wastewater)</t>
  </si>
  <si>
    <t>APR 3C.1</t>
  </si>
  <si>
    <t>Annual customer satisfaction (CSS) score for the customer service survey (C-Mex)</t>
  </si>
  <si>
    <t>152</t>
  </si>
  <si>
    <t>APR 3C.2</t>
  </si>
  <si>
    <t>Annual customer experience (CES) score for the customer experience survey</t>
  </si>
  <si>
    <t>153</t>
  </si>
  <si>
    <t>APR 3C.3</t>
  </si>
  <si>
    <t>Annual C-MeX score</t>
  </si>
  <si>
    <t>154</t>
  </si>
  <si>
    <t>APR 3C.4</t>
  </si>
  <si>
    <t>Annual net promoter score</t>
  </si>
  <si>
    <t>155</t>
  </si>
  <si>
    <t>APR 3C.5</t>
  </si>
  <si>
    <t>Total household complaints</t>
  </si>
  <si>
    <t>156</t>
  </si>
  <si>
    <t>APR 3C.6</t>
  </si>
  <si>
    <t>Total connected household properties</t>
  </si>
  <si>
    <t>157</t>
  </si>
  <si>
    <t>APR 3C.7</t>
  </si>
  <si>
    <t>Total household complaints per 10,000 connections</t>
  </si>
  <si>
    <t>APR 3E.1</t>
  </si>
  <si>
    <t>Risk of severe restrictions in a drought</t>
  </si>
  <si>
    <t>159</t>
  </si>
  <si>
    <t>APR 3E.2</t>
  </si>
  <si>
    <t>Priority services for customers in vulnerable circumstances - PSR reach</t>
  </si>
  <si>
    <t>160</t>
  </si>
  <si>
    <t>APR 3E.3</t>
  </si>
  <si>
    <t>Priority services for customers in vulnerable circumstances - Attempted contacts</t>
  </si>
  <si>
    <t>161</t>
  </si>
  <si>
    <t>APR 3E.4</t>
  </si>
  <si>
    <t>Priority services for customers in vulnerable circumstances - Actual contacts</t>
  </si>
  <si>
    <t>APR 3E.5</t>
  </si>
  <si>
    <t>Risk of sewer flooding in a storm</t>
  </si>
  <si>
    <t>163</t>
  </si>
  <si>
    <t>APR 3F.1</t>
  </si>
  <si>
    <t>Mains repairs - Reactive</t>
  </si>
  <si>
    <t>Maintenance Activity</t>
  </si>
  <si>
    <t>164</t>
  </si>
  <si>
    <t>APR 3F.2</t>
  </si>
  <si>
    <t>Mains repairs - Proactive</t>
  </si>
  <si>
    <t>165</t>
  </si>
  <si>
    <t>APR 3F.3</t>
  </si>
  <si>
    <t>Normalisation perhaps masks sensitivity</t>
  </si>
  <si>
    <t>166</t>
  </si>
  <si>
    <t>APR 3F.5</t>
  </si>
  <si>
    <t>APR 3F.7</t>
  </si>
  <si>
    <t>169</t>
  </si>
  <si>
    <t>APR 3G.1</t>
  </si>
  <si>
    <t>Internal sewer flooding - customer proactively reported</t>
  </si>
  <si>
    <t>170</t>
  </si>
  <si>
    <t>APR 3G.2</t>
  </si>
  <si>
    <t>Internal sewer flooding - company reactively identified (i.e. neighbouring properties)</t>
  </si>
  <si>
    <t>171</t>
  </si>
  <si>
    <t>APR 3G.3</t>
  </si>
  <si>
    <t>APR 3G.4</t>
  </si>
  <si>
    <t>APR 3G.5</t>
  </si>
  <si>
    <t>174</t>
  </si>
  <si>
    <t>APR 3I.1</t>
  </si>
  <si>
    <t>Planned outage</t>
  </si>
  <si>
    <t>APR 3I.2</t>
  </si>
  <si>
    <t>APR 3I.3</t>
  </si>
  <si>
    <t>APR 3I.4</t>
  </si>
  <si>
    <t>Sewer Collapses (repairs not reported in sewer collapses)</t>
  </si>
  <si>
    <t>APR 6C.22</t>
  </si>
  <si>
    <t>179</t>
  </si>
  <si>
    <t>APR 6C.23</t>
  </si>
  <si>
    <t>180</t>
  </si>
  <si>
    <t>APR 7C.5</t>
  </si>
  <si>
    <t>Total number of sewer blockages</t>
  </si>
  <si>
    <t>181</t>
  </si>
  <si>
    <t>APR 7C.6</t>
  </si>
  <si>
    <t>Total number of gravity sewer collapses</t>
  </si>
  <si>
    <t>182</t>
  </si>
  <si>
    <t>APR 7C.7</t>
  </si>
  <si>
    <t>Total number of sewer rising main bursts</t>
  </si>
  <si>
    <t>183</t>
  </si>
  <si>
    <t>APR 7C.11</t>
  </si>
  <si>
    <t>Sewer age profile (constructed post 2001)</t>
  </si>
  <si>
    <t>Asset age (Asset Reliability / Resistance)</t>
  </si>
  <si>
    <t>APR 7D.24</t>
  </si>
  <si>
    <t xml:space="preserve">Additional storm tank capacity provided at STWs </t>
  </si>
  <si>
    <t>APR 7D.25</t>
  </si>
  <si>
    <t>Additional volume of network storage at CSOs etc to reduce spill frequency</t>
  </si>
  <si>
    <t>186</t>
  </si>
  <si>
    <t>APR 7E.5</t>
  </si>
  <si>
    <t>Number of odour related complaints</t>
  </si>
  <si>
    <t xml:space="preserve">Total household complaints per 10,000 connections </t>
  </si>
  <si>
    <t>188</t>
  </si>
  <si>
    <t>APR 5A.24</t>
  </si>
  <si>
    <t>Energy consumption - raw water abstraction (MWh)</t>
  </si>
  <si>
    <t>189</t>
  </si>
  <si>
    <t>APR 5A.29</t>
  </si>
  <si>
    <t>Water resources capacity (measured using water resources yield) Ml/d.</t>
  </si>
  <si>
    <t>190</t>
  </si>
  <si>
    <t>APR 6A.7</t>
  </si>
  <si>
    <t>Energy consumption – raw water transport (MWh)</t>
  </si>
  <si>
    <t>191</t>
  </si>
  <si>
    <t xml:space="preserve">APR 6A.29 </t>
  </si>
  <si>
    <t>Number of treatment works requiring remedial action because of raw water deterioration</t>
  </si>
  <si>
    <t>192</t>
  </si>
  <si>
    <t xml:space="preserve">APR 6A.32 </t>
  </si>
  <si>
    <t>Energy consumption - water treatment (MWh)</t>
  </si>
  <si>
    <t>193</t>
  </si>
  <si>
    <t xml:space="preserve">APR 6B.3 </t>
  </si>
  <si>
    <t>Total volumetric capacity of service reservoirs</t>
  </si>
  <si>
    <t>194</t>
  </si>
  <si>
    <t xml:space="preserve">APR 6B.4 </t>
  </si>
  <si>
    <t>Total volumetric capacity of water towers</t>
  </si>
  <si>
    <t>195</t>
  </si>
  <si>
    <t>APR 6B.27</t>
  </si>
  <si>
    <t>Energy consumption – treated water distribution (MWh)</t>
  </si>
  <si>
    <t>196</t>
  </si>
  <si>
    <t>APR 6C.2</t>
  </si>
  <si>
    <t>Total length of potable mains relined</t>
  </si>
  <si>
    <t>197</t>
  </si>
  <si>
    <t>APR 6C.3</t>
  </si>
  <si>
    <t>Total length of potable mains renewed</t>
  </si>
  <si>
    <t>198</t>
  </si>
  <si>
    <t>APR 6C.4</t>
  </si>
  <si>
    <t>Total length of new potable mains</t>
  </si>
  <si>
    <t xml:space="preserve">APR 6C.12-6C.19 </t>
  </si>
  <si>
    <t>Treated water distribution - mains age profile</t>
  </si>
  <si>
    <t>200</t>
  </si>
  <si>
    <t>APR 6C.21</t>
  </si>
  <si>
    <t>Number of lead communication pipes replaced for water quality</t>
  </si>
  <si>
    <t>201</t>
  </si>
  <si>
    <t>APR 6D</t>
  </si>
  <si>
    <t>Residential properties - meter penetration</t>
  </si>
  <si>
    <t>202</t>
  </si>
  <si>
    <t>APR 7C.14</t>
  </si>
  <si>
    <t>Length of gravity sewers rehabilitated</t>
  </si>
  <si>
    <t>203</t>
  </si>
  <si>
    <t>APR 7C.15</t>
  </si>
  <si>
    <t>Length of rising mains replaced or structurally refurbished</t>
  </si>
  <si>
    <t>204</t>
  </si>
  <si>
    <t>Additional storm tank capacity provided at STWs</t>
  </si>
  <si>
    <t>205</t>
  </si>
  <si>
    <t>206</t>
  </si>
  <si>
    <t>APR 7E.3</t>
  </si>
  <si>
    <t>Number of intermittent discharge sites with event duration monitoring</t>
  </si>
  <si>
    <t>207</t>
  </si>
  <si>
    <t>APR 7E.4</t>
  </si>
  <si>
    <t>Number of monitors for flow monitoring at STWs</t>
  </si>
  <si>
    <t>208</t>
  </si>
  <si>
    <t xml:space="preserve">APR 7E.6-8 </t>
  </si>
  <si>
    <t>Energy consumption collection, treatment and ww network plus</t>
  </si>
  <si>
    <t>209</t>
  </si>
  <si>
    <t>APR 8C.1</t>
  </si>
  <si>
    <t>Energy consumption - bioresources</t>
  </si>
  <si>
    <t>210</t>
  </si>
  <si>
    <t>EA Water and Sewerage Company EPA methodology (Version 9)</t>
  </si>
  <si>
    <t>Total pollution incidents (category 1 to 3 from sewerage assets as normalised</t>
  </si>
  <si>
    <t>211</t>
  </si>
  <si>
    <t>Serious pollution incidents (category 1 and 2 from sewerage and water supply assets)</t>
  </si>
  <si>
    <t>212</t>
  </si>
  <si>
    <t>Discharge permit compliance (numeric) (wastewater)</t>
  </si>
  <si>
    <t>213</t>
  </si>
  <si>
    <t>Self-reporting of pollution incidents (category 1 to 3 from sewerage and water supply assets)</t>
  </si>
  <si>
    <t>Already reported in industry.  Not diagnostic of asset health as pollution outcomes a result of multiple reasons e.g. operational and asset performance and condition related</t>
  </si>
  <si>
    <t>214</t>
  </si>
  <si>
    <t>Water Industry National Environment Programme (WINEP) scheme delivery</t>
  </si>
  <si>
    <t>Outcome related measure not asset health related</t>
  </si>
  <si>
    <t>215</t>
  </si>
  <si>
    <t>Supply Demand Balance Index (SDBI)</t>
  </si>
  <si>
    <t>216</t>
  </si>
  <si>
    <t>Surface water status</t>
  </si>
  <si>
    <t>Outcome related measure not asset health related.  Not just water company assets impact this</t>
  </si>
  <si>
    <t>Calculation and composition of indices published in the Chief Inspector’s Report</t>
  </si>
  <si>
    <t>Mean zonal compliance (water)</t>
  </si>
  <si>
    <t>Compliance risk index</t>
  </si>
  <si>
    <t>6C.23</t>
  </si>
  <si>
    <t>220</t>
  </si>
  <si>
    <t>Overall drinking water quality</t>
  </si>
  <si>
    <t>223</t>
  </si>
  <si>
    <t>Distribution maintenance index</t>
  </si>
  <si>
    <t>Reservoir integrity Index</t>
  </si>
  <si>
    <t>225</t>
  </si>
  <si>
    <t xml:space="preserve">OR1A: </t>
  </si>
  <si>
    <t>Wider measure 1: Unplanned maintenance - water treatment works</t>
  </si>
  <si>
    <t>226</t>
  </si>
  <si>
    <t>OR1B:</t>
  </si>
  <si>
    <t xml:space="preserve">Wider measure 2: Unplanned maintenance - wastewater treatment works </t>
  </si>
  <si>
    <t>227</t>
  </si>
  <si>
    <t>OR1C:</t>
  </si>
  <si>
    <t>Wider measure 3: Equipment failures on the sewerage network</t>
  </si>
  <si>
    <t>228</t>
  </si>
  <si>
    <t xml:space="preserve">OR2A: </t>
  </si>
  <si>
    <t>Wider measure 4: Asset condition - water treatment works</t>
  </si>
  <si>
    <t>229</t>
  </si>
  <si>
    <t>OR2b:</t>
  </si>
  <si>
    <t>Wider measure 5: Asset condition - wastewater treatment works</t>
  </si>
  <si>
    <t>Dam: Seepage and leakage</t>
  </si>
  <si>
    <t>Dam: Settlement</t>
  </si>
  <si>
    <t>Dam: Tilting</t>
  </si>
  <si>
    <t>Dam: Horizonal movement</t>
  </si>
  <si>
    <t>234</t>
  </si>
  <si>
    <t>Network reinforcement data request 
– supporting guidance</t>
  </si>
  <si>
    <t>Length of potable mains laid</t>
  </si>
  <si>
    <t>235</t>
  </si>
  <si>
    <t>Length of potable mains upsized</t>
  </si>
  <si>
    <t>236</t>
  </si>
  <si>
    <t>Length of new sewers laid</t>
  </si>
  <si>
    <t>237</t>
  </si>
  <si>
    <t>Length of sewers upsized</t>
  </si>
  <si>
    <t>238</t>
  </si>
  <si>
    <t xml:space="preserve">New potable water pumping stations built </t>
  </si>
  <si>
    <t>239</t>
  </si>
  <si>
    <t>Existing potable water pumping stations upsized</t>
  </si>
  <si>
    <t>240</t>
  </si>
  <si>
    <t>Additional potable water pumping capacity installed</t>
  </si>
  <si>
    <t>241</t>
  </si>
  <si>
    <t>New pumping stations built on sewerage network</t>
  </si>
  <si>
    <t>242</t>
  </si>
  <si>
    <t>Existing stations upsized on sewerage network</t>
  </si>
  <si>
    <t>243</t>
  </si>
  <si>
    <t>New pumping capacity installed on sewerage network</t>
  </si>
  <si>
    <t>244</t>
  </si>
  <si>
    <t>Reservoir incident classification levels 1, 2 and 3. Level 1 is a failure which is an uncontrolled sudden release of retained water.</t>
  </si>
  <si>
    <t>245</t>
  </si>
  <si>
    <t>APR 3I.1 [4]</t>
  </si>
  <si>
    <t>Deployable output</t>
  </si>
  <si>
    <t>246</t>
  </si>
  <si>
    <t>APR 3I.1 [6]</t>
  </si>
  <si>
    <t>Dry year demand (MLD)</t>
  </si>
  <si>
    <t>247</t>
  </si>
  <si>
    <t>APR 3I.1 [7]</t>
  </si>
  <si>
    <t>Target headroom</t>
  </si>
  <si>
    <t>248</t>
  </si>
  <si>
    <t>APR 3I.2 [5]</t>
  </si>
  <si>
    <t>Outage allowance</t>
  </si>
  <si>
    <t>249</t>
  </si>
  <si>
    <t>The Chief Inspector’s Report</t>
  </si>
  <si>
    <t>Risk Assessment Risk Index (RARI)</t>
  </si>
  <si>
    <t>250</t>
  </si>
  <si>
    <t>Asset Class Strategy: Drainage</t>
  </si>
  <si>
    <t>Drainage Resilience</t>
  </si>
  <si>
    <t>Equivalent would be no. of assets in flood zones.</t>
  </si>
  <si>
    <t>251</t>
  </si>
  <si>
    <t>Network Asset Risk Metric Methodology</t>
  </si>
  <si>
    <t>Asset Risk / Network Risk</t>
  </si>
  <si>
    <t>252</t>
  </si>
  <si>
    <t>Probability of Failure</t>
  </si>
  <si>
    <t>253</t>
  </si>
  <si>
    <t>Consequence of Failure</t>
  </si>
  <si>
    <t>254</t>
  </si>
  <si>
    <t>Network CRI report</t>
  </si>
  <si>
    <t>Composite Reliability Index</t>
  </si>
  <si>
    <t>255</t>
  </si>
  <si>
    <t>Track failures (service affecting)</t>
  </si>
  <si>
    <t>A water example would be bursts - data already collected.</t>
  </si>
  <si>
    <t>256</t>
  </si>
  <si>
    <t>Poor Track Geometry (PTG)</t>
  </si>
  <si>
    <t>An example would be poor condition of mains.</t>
  </si>
  <si>
    <t>257</t>
  </si>
  <si>
    <t>Breaks &amp; Serious Defects per 100km</t>
  </si>
  <si>
    <t>An example would be mains bursts</t>
  </si>
  <si>
    <t>258</t>
  </si>
  <si>
    <t>Points failures (service affecting):</t>
  </si>
  <si>
    <t>Same as 257</t>
  </si>
  <si>
    <t>259</t>
  </si>
  <si>
    <t>Signalling failures (service affecting)</t>
  </si>
  <si>
    <t>260</t>
  </si>
  <si>
    <t xml:space="preserve">Buildings - Re-active Faults (2hr &amp; 24hr) </t>
  </si>
  <si>
    <t>261</t>
  </si>
  <si>
    <t>Earthworks failures</t>
  </si>
  <si>
    <t>262</t>
  </si>
  <si>
    <t xml:space="preserve">Electrical Power </t>
  </si>
  <si>
    <t>263</t>
  </si>
  <si>
    <t>Number of open work items with a risk score 
&gt;= 12:</t>
  </si>
  <si>
    <t>264</t>
  </si>
  <si>
    <t>Telecoms failures (service affecting):</t>
  </si>
  <si>
    <t>265</t>
  </si>
  <si>
    <t>Network Rail Scorecards</t>
  </si>
  <si>
    <t>Composite Sustainability Index (CSI)</t>
  </si>
  <si>
    <t>266</t>
  </si>
  <si>
    <t>Number of Service Affecting Failures (SAF)</t>
  </si>
  <si>
    <t>Linking events to service in the water sector with any accuracy is very hard and would be difficult to achieve consistently.</t>
  </si>
  <si>
    <t>267</t>
  </si>
  <si>
    <t>Renewals (Seven Key Volumes)</t>
  </si>
  <si>
    <t>268</t>
  </si>
  <si>
    <t>Asset Management Maturity Assessment</t>
  </si>
  <si>
    <t>Organisational capability</t>
  </si>
  <si>
    <t>269</t>
  </si>
  <si>
    <t>Overall Equipment Effectiveness</t>
  </si>
  <si>
    <t>Application across many asset classes would be very time consuming and challenging. Potential to apply to certain asset types.</t>
  </si>
  <si>
    <t>270</t>
  </si>
  <si>
    <t>Trans Pennine Upgrade Measures</t>
  </si>
  <si>
    <t>Mean time between failure </t>
  </si>
  <si>
    <t>3 - depends on nature of average</t>
  </si>
  <si>
    <t>271</t>
  </si>
  <si>
    <t>Mean time between service affecting failure </t>
  </si>
  <si>
    <t>272</t>
  </si>
  <si>
    <t>Equivalent Million Gross Tonnes per Annum </t>
  </si>
  <si>
    <t>Equivalent might be water supplied or wastewater managed.</t>
  </si>
  <si>
    <t>273</t>
  </si>
  <si>
    <t>Mean Average Repair Time </t>
  </si>
  <si>
    <t>274</t>
  </si>
  <si>
    <t>Mean Average Logistic Time </t>
  </si>
  <si>
    <t>Condition Score (Tunnel Condition Monitoring Index &amp; Bridge Condition Monitoring Index) </t>
  </si>
  <si>
    <t>Asset age (Asset Resilience)</t>
  </si>
  <si>
    <t>276</t>
  </si>
  <si>
    <t>Installation date </t>
  </si>
  <si>
    <t>277</t>
  </si>
  <si>
    <t>Alignment in rail (asset monitoring) </t>
  </si>
  <si>
    <t>278</t>
  </si>
  <si>
    <t>Machine motor current (asset monitoring) </t>
  </si>
  <si>
    <t>279</t>
  </si>
  <si>
    <t>Delay per Incident </t>
  </si>
  <si>
    <t>Response &amp; Recovery</t>
  </si>
  <si>
    <t>Hard to identify an equivalent for water (unplanned outage?)</t>
  </si>
  <si>
    <t>280</t>
  </si>
  <si>
    <t>Design Life (Triggers according to component type) </t>
  </si>
  <si>
    <t>281</t>
  </si>
  <si>
    <t>Trains Service per Hour </t>
  </si>
  <si>
    <t>Hard to identify an equivalent for water (availability of treatment capacity?)</t>
  </si>
  <si>
    <t>282</t>
  </si>
  <si>
    <t>Maintenance effort </t>
  </si>
  <si>
    <t>283</t>
  </si>
  <si>
    <t>Subsidence/ground movement (asset monitoring) </t>
  </si>
  <si>
    <t>National Reporting Framework - Australia</t>
  </si>
  <si>
    <t>Mains Bursts</t>
  </si>
  <si>
    <t>Condition data (Asset Resilience)</t>
  </si>
  <si>
    <t>Sewer Bursts</t>
  </si>
  <si>
    <t>Unplanned interruption</t>
  </si>
  <si>
    <t>288</t>
  </si>
  <si>
    <t xml:space="preserve">Infrastructure leakage index </t>
  </si>
  <si>
    <t>289</t>
  </si>
  <si>
    <t>Bioresources Asset Health Assessment</t>
  </si>
  <si>
    <t>Bioresources Asset Condition</t>
  </si>
  <si>
    <t>290</t>
  </si>
  <si>
    <t>Bioresources Asset Performance</t>
  </si>
  <si>
    <t>291</t>
  </si>
  <si>
    <t>Bioresources Asset Management</t>
  </si>
  <si>
    <t>Potential additional asset health measures</t>
  </si>
  <si>
    <t>Asset condition grade (for
assets or groups of assets)</t>
  </si>
  <si>
    <t>Unplanned maintenance</t>
  </si>
  <si>
    <t>Observed asset failures / outages (Asset Resilience)</t>
  </si>
  <si>
    <t>294</t>
  </si>
  <si>
    <t>Planned network rehab</t>
  </si>
  <si>
    <t>295</t>
  </si>
  <si>
    <t>Proactive vs reactive
maintenance</t>
  </si>
  <si>
    <t>Mean Time To Repair, Mean
Time Between Failures</t>
  </si>
  <si>
    <t>297</t>
  </si>
  <si>
    <t>Maintenance backlog</t>
  </si>
  <si>
    <t>298</t>
  </si>
  <si>
    <t>Asset inspections planned vs actual</t>
  </si>
  <si>
    <t>300</t>
  </si>
  <si>
    <t>Properties at risk of receiving low pressure</t>
  </si>
  <si>
    <t>302</t>
  </si>
  <si>
    <t>Percentage of population
equivalent, served by sewage treatment works with numeric
limits, which were noncompliant with: sanitary lookup table limits or nutrient
limits, urban wastewater
treatment directive (UWWTD)
look-up table limits or nutrient
limits</t>
  </si>
  <si>
    <t>303</t>
  </si>
  <si>
    <t>Number of equipment failures</t>
  </si>
  <si>
    <t>Unplanned Interruptions greater than 12 hours</t>
  </si>
  <si>
    <t>305</t>
  </si>
  <si>
    <t>Disinfection, Reservoir or
Process control Index</t>
  </si>
  <si>
    <t>UKWIR Asset Health Measures</t>
  </si>
  <si>
    <t>Customer contacts about water quality (appearance)</t>
  </si>
  <si>
    <t>308</t>
  </si>
  <si>
    <t>Turbidity, Iron and Manganese Index</t>
  </si>
  <si>
    <t>309</t>
  </si>
  <si>
    <t>310</t>
  </si>
  <si>
    <t>311</t>
  </si>
  <si>
    <t>313</t>
  </si>
  <si>
    <t>Iron mean zonal non-compliance</t>
  </si>
  <si>
    <t>315</t>
  </si>
  <si>
    <t>316</t>
  </si>
  <si>
    <t>317</t>
  </si>
  <si>
    <t>Drinking water quality compliance measures – turbidity</t>
  </si>
  <si>
    <t>318</t>
  </si>
  <si>
    <t>Drinking water quality compliance measures – enforcement actions</t>
  </si>
  <si>
    <t>Outcomes attributed to other causes</t>
  </si>
  <si>
    <t>319</t>
  </si>
  <si>
    <t>320</t>
  </si>
  <si>
    <t>Water quality customer complaints for chlorine and hardness.</t>
  </si>
  <si>
    <t>321</t>
  </si>
  <si>
    <t>322</t>
  </si>
  <si>
    <t>323</t>
  </si>
  <si>
    <t>Unplanned interruptions greater than 12 hours</t>
  </si>
  <si>
    <t>326</t>
  </si>
  <si>
    <t>Enforcement actions for microbiological parameters</t>
  </si>
  <si>
    <t>Visually assessed condition</t>
  </si>
  <si>
    <t>Condition assessed by non-destructive testing</t>
  </si>
  <si>
    <t>329</t>
  </si>
  <si>
    <t>Time spent on unplanned maintenance</t>
  </si>
  <si>
    <t>330</t>
  </si>
  <si>
    <t>Defects found by off-line condition measurements</t>
  </si>
  <si>
    <t>331</t>
  </si>
  <si>
    <t>Defects found by on-line condition monitoring</t>
  </si>
  <si>
    <t>332</t>
  </si>
  <si>
    <t>Energy efficiency at typical operating range</t>
  </si>
  <si>
    <t>333</t>
  </si>
  <si>
    <t>Stuck valve events</t>
  </si>
  <si>
    <t>334</t>
  </si>
  <si>
    <t>Sewer defect density</t>
  </si>
  <si>
    <t>335</t>
  </si>
  <si>
    <t>Repeat blockages in year</t>
  </si>
  <si>
    <t>336</t>
  </si>
  <si>
    <t>Reed bed health index</t>
  </si>
  <si>
    <t>Might be a quicker implementation as not many across industry?</t>
  </si>
  <si>
    <t>337</t>
  </si>
  <si>
    <t>Remaining life expectancy</t>
  </si>
  <si>
    <t>Deliverability depends on assets selected</t>
  </si>
  <si>
    <t>338</t>
  </si>
  <si>
    <t>Obsolescence checklist</t>
  </si>
  <si>
    <t>339</t>
  </si>
  <si>
    <t>Performance, availability and security</t>
  </si>
  <si>
    <t>341</t>
  </si>
  <si>
    <t>Repairs of customer-reported defects</t>
  </si>
  <si>
    <t>342</t>
  </si>
  <si>
    <t>Land health index</t>
  </si>
  <si>
    <t>343</t>
  </si>
  <si>
    <t>IWA Operational Performance Indicators</t>
  </si>
  <si>
    <t>Pump Inspection</t>
  </si>
  <si>
    <t>344</t>
  </si>
  <si>
    <t>Storage tank cleaning</t>
  </si>
  <si>
    <t>345</t>
  </si>
  <si>
    <t>Network inspection</t>
  </si>
  <si>
    <t>346</t>
  </si>
  <si>
    <t>Leakage control</t>
  </si>
  <si>
    <t>347</t>
  </si>
  <si>
    <t>Active leakage control repairs</t>
  </si>
  <si>
    <t>348</t>
  </si>
  <si>
    <t>Instrumentation calibration</t>
  </si>
  <si>
    <t>349</t>
  </si>
  <si>
    <t>Electrical equipment inspection</t>
  </si>
  <si>
    <t>350</t>
  </si>
  <si>
    <t>Vehicle availability</t>
  </si>
  <si>
    <t>Mains rehabilitation</t>
  </si>
  <si>
    <t>Modelled probability of failure (Asset Resilience)</t>
  </si>
  <si>
    <t>352</t>
  </si>
  <si>
    <t>Service connection rehabilitation</t>
  </si>
  <si>
    <t>353</t>
  </si>
  <si>
    <t>Pump rehabilitation</t>
  </si>
  <si>
    <t>354</t>
  </si>
  <si>
    <t>Water losses per connection</t>
  </si>
  <si>
    <t>355</t>
  </si>
  <si>
    <t>Water losses per mains length</t>
  </si>
  <si>
    <t>357</t>
  </si>
  <si>
    <t>Pump failures</t>
  </si>
  <si>
    <t>Mains failures</t>
  </si>
  <si>
    <t>359</t>
  </si>
  <si>
    <t>Service connection failures</t>
  </si>
  <si>
    <t>360</t>
  </si>
  <si>
    <t>Power failures</t>
  </si>
  <si>
    <t>361</t>
  </si>
  <si>
    <t>Customer reading efficiency</t>
  </si>
  <si>
    <t>362</t>
  </si>
  <si>
    <t>Operational meters</t>
  </si>
  <si>
    <t>363</t>
  </si>
  <si>
    <t>Unmetered water</t>
  </si>
  <si>
    <t>364</t>
  </si>
  <si>
    <t>Water quality tests carried out</t>
  </si>
  <si>
    <t>365</t>
  </si>
  <si>
    <t>Leading indicators leading to performance commitments</t>
  </si>
  <si>
    <t>CCTV programme</t>
  </si>
  <si>
    <t>366</t>
  </si>
  <si>
    <t>Mains flushing programme</t>
  </si>
  <si>
    <t>367</t>
  </si>
  <si>
    <t>368</t>
  </si>
  <si>
    <t>Number of company communications</t>
  </si>
  <si>
    <t>369</t>
  </si>
  <si>
    <t>Number of WQ samples</t>
  </si>
  <si>
    <t>370</t>
  </si>
  <si>
    <t>Programme delivery</t>
  </si>
  <si>
    <t>371</t>
  </si>
  <si>
    <t>Valve testing frequency</t>
  </si>
  <si>
    <t>372</t>
  </si>
  <si>
    <t>Failed sensors in network</t>
  </si>
  <si>
    <t>373</t>
  </si>
  <si>
    <t>Failures on assets identified for intervention</t>
  </si>
  <si>
    <t>375</t>
  </si>
  <si>
    <t>Modelled failure rates</t>
  </si>
  <si>
    <t>376</t>
  </si>
  <si>
    <t>Number of alarms</t>
  </si>
  <si>
    <t>377</t>
  </si>
  <si>
    <t>Reactive work orders</t>
  </si>
  <si>
    <t>379</t>
  </si>
  <si>
    <t>WwTW proportion of time flow exceeds consented FTFT</t>
  </si>
  <si>
    <t>380</t>
  </si>
  <si>
    <t>Customers with single source of supply</t>
  </si>
  <si>
    <t>381</t>
  </si>
  <si>
    <t>Mean age of assets</t>
  </si>
  <si>
    <t>382</t>
  </si>
  <si>
    <t>Mean condition grade</t>
  </si>
  <si>
    <t>383</t>
  </si>
  <si>
    <t>Mean time since asset refurbishment</t>
  </si>
  <si>
    <t>Meter penetration</t>
  </si>
  <si>
    <t>385</t>
  </si>
  <si>
    <t>Mean customer survey score</t>
  </si>
  <si>
    <t>386</t>
  </si>
  <si>
    <t>Media index</t>
  </si>
  <si>
    <t>387</t>
  </si>
  <si>
    <t>Number of news stories</t>
  </si>
  <si>
    <t>Per Capita Consumption</t>
  </si>
  <si>
    <t>389</t>
  </si>
  <si>
    <t>Missing/invalid asset data</t>
  </si>
  <si>
    <t>390</t>
  </si>
  <si>
    <t>Missing/invalid operational data</t>
  </si>
  <si>
    <t>391</t>
  </si>
  <si>
    <t>Operational data points monitored remotely</t>
  </si>
  <si>
    <t>392</t>
  </si>
  <si>
    <t>Alarm response time</t>
  </si>
  <si>
    <t>393</t>
  </si>
  <si>
    <t>Ignored alarms</t>
  </si>
  <si>
    <t>394</t>
  </si>
  <si>
    <t>Revisits following repairs</t>
  </si>
  <si>
    <t>395</t>
  </si>
  <si>
    <t>Customer waiting times when phoning</t>
  </si>
  <si>
    <t>396</t>
  </si>
  <si>
    <t>Time taken to respond to customer emails/letters</t>
  </si>
  <si>
    <t>397</t>
  </si>
  <si>
    <t>AMMA Anonymised Metric List</t>
  </si>
  <si>
    <t>Bathing waters attaining excellent status</t>
  </si>
  <si>
    <t>398</t>
  </si>
  <si>
    <t>Natural Rate of Rise (annual assessment)</t>
  </si>
  <si>
    <t>399</t>
  </si>
  <si>
    <t>Alarm Score</t>
  </si>
  <si>
    <t>400</t>
  </si>
  <si>
    <t>Signal Score</t>
  </si>
  <si>
    <t>401</t>
  </si>
  <si>
    <t>Cost to Operate Score</t>
  </si>
  <si>
    <t>402</t>
  </si>
  <si>
    <t>Quality Compliance Score</t>
  </si>
  <si>
    <t>403</t>
  </si>
  <si>
    <t>Regulatory Compliance Score</t>
  </si>
  <si>
    <t>404</t>
  </si>
  <si>
    <t>DWSP Score</t>
  </si>
  <si>
    <t>405</t>
  </si>
  <si>
    <t>Criticality Score</t>
  </si>
  <si>
    <t>406</t>
  </si>
  <si>
    <t>Capacity Score</t>
  </si>
  <si>
    <t>407</t>
  </si>
  <si>
    <t>Data Coverage Score</t>
  </si>
  <si>
    <t>408</t>
  </si>
  <si>
    <t>Grid Capacity vs Demand</t>
  </si>
  <si>
    <t>409</t>
  </si>
  <si>
    <t>Resilient supplies</t>
  </si>
  <si>
    <t>410</t>
  </si>
  <si>
    <t>Sludge Disposal</t>
  </si>
  <si>
    <t>411</t>
  </si>
  <si>
    <t>Sludge compliance</t>
  </si>
  <si>
    <t>412</t>
  </si>
  <si>
    <t>SPS – Wet Well High (linked to OEE)*</t>
  </si>
  <si>
    <t>413</t>
  </si>
  <si>
    <t>Rising Main Risk Assessment</t>
  </si>
  <si>
    <t>414</t>
  </si>
  <si>
    <t>SWT Compliance</t>
  </si>
  <si>
    <t>415</t>
  </si>
  <si>
    <t>PE non compliance</t>
  </si>
  <si>
    <t>416</t>
  </si>
  <si>
    <t>Gap between design capacity and reliable output</t>
  </si>
  <si>
    <t>417</t>
  </si>
  <si>
    <t>Length of very high risk trunk main</t>
  </si>
  <si>
    <t>418</t>
  </si>
  <si>
    <t>Number of trunk mains isolated</t>
  </si>
  <si>
    <t>419</t>
  </si>
  <si>
    <t>Number of trunk mains with flow restrictions</t>
  </si>
  <si>
    <t>420</t>
  </si>
  <si>
    <t>Broken / missing trunk main valves</t>
  </si>
  <si>
    <t>421</t>
  </si>
  <si>
    <t>Zonal availability</t>
  </si>
  <si>
    <t>422</t>
  </si>
  <si>
    <t>DMA availability</t>
  </si>
  <si>
    <t>423</t>
  </si>
  <si>
    <t>Pressure managed area operability</t>
  </si>
  <si>
    <t>424</t>
  </si>
  <si>
    <t>Pipe cohort burst performance over five years</t>
  </si>
  <si>
    <t>425</t>
  </si>
  <si>
    <t>Household and non-household meters past design life</t>
  </si>
  <si>
    <t>426</t>
  </si>
  <si>
    <t>Lead hotspots</t>
  </si>
  <si>
    <t>427</t>
  </si>
  <si>
    <t>No of STW's at NF and NNF status</t>
  </si>
  <si>
    <t>428</t>
  </si>
  <si>
    <t>Sludge treated before disposal</t>
  </si>
  <si>
    <t>429</t>
  </si>
  <si>
    <t>Renewable energy produced</t>
  </si>
  <si>
    <t>430</t>
  </si>
  <si>
    <t>Pumping Station availability</t>
  </si>
  <si>
    <t>431</t>
  </si>
  <si>
    <t>Asset Inspection Programmes</t>
  </si>
  <si>
    <t>432</t>
  </si>
  <si>
    <t>(A03-WN) Number of properties with lead risk reduced</t>
  </si>
  <si>
    <t>433</t>
  </si>
  <si>
    <t>(B08-WN) Water service resilience</t>
  </si>
  <si>
    <t>Forward-looking</t>
  </si>
  <si>
    <t>Outcomes attributed to asset failure</t>
  </si>
  <si>
    <t>434</t>
  </si>
  <si>
    <t>(C03-WR) Abstraction incentive mechanism</t>
  </si>
  <si>
    <t>435</t>
  </si>
  <si>
    <t>(C09-BR) Recycling biosolids</t>
  </si>
  <si>
    <t>436</t>
  </si>
  <si>
    <t>(C10-BR) Better air quality</t>
  </si>
  <si>
    <t>437</t>
  </si>
  <si>
    <t xml:space="preserve">Flow compliance data (MCerts) </t>
  </si>
  <si>
    <t>438</t>
  </si>
  <si>
    <t>Asset resilience (water network plus above ground) PR19WSH_Ft6</t>
  </si>
  <si>
    <t>439</t>
  </si>
  <si>
    <t>Surface water removed from sewer PR19WSH_Ft4</t>
  </si>
  <si>
    <t>440</t>
  </si>
  <si>
    <t>Phosphorus removal by catchment (Currently, Bristol Avon catchment only)</t>
  </si>
  <si>
    <t>441</t>
  </si>
  <si>
    <t>Abstraction consent compliance failure</t>
  </si>
  <si>
    <t>442</t>
  </si>
  <si>
    <t>Number of FSO's (or CSO spills?)</t>
  </si>
  <si>
    <t>443</t>
  </si>
  <si>
    <t>Biogas Utilisation</t>
  </si>
  <si>
    <t>444</t>
  </si>
  <si>
    <t>CHP generation</t>
  </si>
  <si>
    <t>Resilience in the round - water</t>
  </si>
  <si>
    <t>446</t>
  </si>
  <si>
    <t>Resilience in the round - wastewater</t>
  </si>
  <si>
    <t>447</t>
  </si>
  <si>
    <t>Pollution Risk</t>
  </si>
  <si>
    <t>448</t>
  </si>
  <si>
    <t>Developer services measure of experience (D-MeX)</t>
  </si>
  <si>
    <t>449</t>
  </si>
  <si>
    <t>BR-MeX: Business customer and retailer measure of experience</t>
  </si>
  <si>
    <t>450</t>
  </si>
  <si>
    <t>Biodiversity</t>
  </si>
  <si>
    <t>451</t>
  </si>
  <si>
    <t>Operational greenhouse gas emissions (water)</t>
  </si>
  <si>
    <t>452</t>
  </si>
  <si>
    <t>Operational greenhouse gas emissions (wastewater)</t>
  </si>
  <si>
    <t>453</t>
  </si>
  <si>
    <t>Business demand</t>
  </si>
  <si>
    <t>454</t>
  </si>
  <si>
    <t>River water quality</t>
  </si>
  <si>
    <t>455</t>
  </si>
  <si>
    <t>Asset health deficit</t>
  </si>
  <si>
    <t>456</t>
  </si>
  <si>
    <t>Storm overflows</t>
  </si>
  <si>
    <t>Totals</t>
  </si>
  <si>
    <t>Number of metrics analysed</t>
  </si>
  <si>
    <t>Number of duplicates</t>
  </si>
  <si>
    <t>Number of unique metrics</t>
  </si>
  <si>
    <t>Multiple lenses</t>
  </si>
  <si>
    <t>Of unique metrics</t>
  </si>
  <si>
    <t>check</t>
  </si>
  <si>
    <t>England and Wales water sector</t>
  </si>
  <si>
    <t>Not England and Wales water sector</t>
  </si>
  <si>
    <t>Response and Recovery</t>
  </si>
  <si>
    <t>Evaluation</t>
  </si>
  <si>
    <t>1. Metric is diagnostic of changes in asset health (Yes)</t>
  </si>
  <si>
    <t>1. Metric is diagnostic of changes in asset health (Maybe)</t>
  </si>
  <si>
    <t>1. Metric is diagnostic of changes in asset health (No)</t>
  </si>
  <si>
    <t xml:space="preserve">2. Metric can be used to provide insight into future risks associated with health of assets (Yes)
</t>
  </si>
  <si>
    <t xml:space="preserve">2. Metric can be used to provide insight into future risks associated with health of assets (Maybe)
</t>
  </si>
  <si>
    <t xml:space="preserve">2. Metric can be used to provide insight into future risks associated with health of assets (No)
</t>
  </si>
  <si>
    <t>3. Metric is sensitive to and responds quickly to performance changes (Yes)</t>
  </si>
  <si>
    <t>3. Metric is sensitive to and responds quickly to performance changes (Maybe)</t>
  </si>
  <si>
    <t>3. Metric is sensitive to and responds quickly to performance changes (No)</t>
  </si>
  <si>
    <t>4. Metric is clear and can be easily understood by a range of stakeholders (Yes)</t>
  </si>
  <si>
    <t>4. Metric is clear and can be easily understood by a range of stakeholders (Maybe)</t>
  </si>
  <si>
    <t>4. Metric is clear and can be easily understood by a range of stakeholders (No)</t>
  </si>
  <si>
    <t>5. Metric can be applied and measured consistently across the industry (Yes)</t>
  </si>
  <si>
    <t>5. Metric can be applied and measured consistently across the industry (Maybe)</t>
  </si>
  <si>
    <t>5. Metric can be applied and measured consistently across the industry (No)</t>
  </si>
  <si>
    <t>6. Metric can be implemented quickly (Yes)</t>
  </si>
  <si>
    <t>6. Metric can be implemented quickly (Maybe)</t>
  </si>
  <si>
    <t>6. Metric can be implemented quickly (No)</t>
  </si>
  <si>
    <t>7. Measurement of metric is cost-effective and does not create undue burden (or could achieve this through innovation and/or collaboration) (Yes)</t>
  </si>
  <si>
    <t>7. Measurement of metric is cost-effective and does not create undue burden (or could achieve this through innovation and/or collaboration) (Maybe)</t>
  </si>
  <si>
    <t>7. Measurement of metric is cost-effective and does not create undue burden (or could achieve this through innovation and/or collaboration) (No)</t>
  </si>
  <si>
    <t>Cover Sheet</t>
  </si>
  <si>
    <t>Initial draft issue to client</t>
  </si>
  <si>
    <t>Formal draft issue to client</t>
  </si>
  <si>
    <t>A. Lane, A. Yeowell</t>
  </si>
  <si>
    <t>Z. Alexander</t>
  </si>
  <si>
    <t>Important note about this document:</t>
  </si>
  <si>
    <t>Prepared by</t>
  </si>
  <si>
    <t>Checked by</t>
  </si>
  <si>
    <t>Project Approval</t>
  </si>
  <si>
    <t>Reviewed by</t>
  </si>
  <si>
    <t>Guide</t>
  </si>
  <si>
    <t>This workbook is comprised of a cover sheet, guide and two worksheets. The two worksheets contain the following data and information</t>
  </si>
  <si>
    <t>Metrics</t>
  </si>
  <si>
    <t>Worksheet title:</t>
  </si>
  <si>
    <t>Metric Name</t>
  </si>
  <si>
    <t>Analysis</t>
  </si>
  <si>
    <t>This worksheet presents sums the number of metrics in the Metrics worksheet meeting certain criteria</t>
  </si>
  <si>
    <t>Worksheet description:</t>
  </si>
  <si>
    <t>Metric document source</t>
  </si>
  <si>
    <t>Unique ref.</t>
  </si>
  <si>
    <t>Duplicate - Average number of minutes lost per property per year. The total minutes lost for supply interruptions of &gt; 3 hours. The total number of properties whose supply was interrupted. Covers planned and unplanned interruptions..The default position is that the water company manages the risk of supply interruptions and there are no exclusions. This measure covers planned and unplanned interruptions. The cause of the interruption is not relevant to the calculation of the reported figure. That is, asset failure caused by third parties would be treated the same as the failure of the company’s assets and planned or unplanned interruptions are the same.
Duration or 3hrs or greater regardless of root cause. Can be based on customer contact, indications from pressure monitors or verified model data..Any supply interruption greater than 3 hours regardless of cause. Reliability and resistance. Measure also reflects company's ability to rezone such as redundancy and other response and recovery options that could be implemented. Most likely to be caused by assets downstream of treatment but could also reflect water resources driven interruptions.</t>
  </si>
  <si>
    <t>Duplicate - Condition assessment of civil structures and chemical storage tanks, captured on an android app.The following predictive risk factors were identified that affect chemical tank condition:  Location + Age – tanks older than 15 years are significantly more likely to have higher rated defects.  The defects observed through close visual inspections were classified into five categories: Structural degradation of the shells – these defects are likely to require either tank refurbishment or tank replacement. Typical examples are cracking, holing, thinning of the tank shell, lining or coating.  Structural degradation of the ancillaries – these defects are likely to require ancillary refurbishment or replacement, typically bolt, gasket, pipework replacement or corrosion treatment or bund resurfacing.  Structural degradation of access structures – these defects were associated with ladders and access ways dedicated to supporting operation and maintenance of the tanks.  Bund degradation – these defects affect either the dedicated or integrated bund. Operational and maintenance defects – these defects are likely to require changes to either operation or maintenance of the tanks. Typical examples are cleaning of debris from bund or tank roofs, checking sump pump operation, cleaning of spillages. .</t>
  </si>
  <si>
    <t>Not a metric - What is the electrical, mechanical, structural integrity of the asset based on the likelihood of safety or service failures?..</t>
  </si>
  <si>
    <t>Duplicate..</t>
  </si>
  <si>
    <t>Not a metric - Inform remaining asset life..</t>
  </si>
  <si>
    <t>Not a metric - Analysis of the sites where, based on internal sampling trends, have 8 weeks or less until a sample exceedance..</t>
  </si>
  <si>
    <t>Duplicate - Condition is recorded in terms of the extent and severity of defects using the scales of:
• Severity: 1 (as new) to 5 (element is non-functional/failed);
• Extent: A (no significant defect) to E (extensive – more than 60% of the area/length).
Specifically for visual condition of assets and doesn't take into account other areas such as reliability, efficiency, public safety, social factors etc.
This visual inspection data can then feed into deterioration models  used to determine the assumed residual life of a lighting asset, to develop maintenance regimes and lifecycle plans
A variety of Non Destructive Testing is also used to determine condition such as: Static loading (Strength), Section thickness (ultrasonic and loss of section monitoring), Crack length (magnetic particle inspection and ultrasonic testing)..</t>
  </si>
  <si>
    <t>Scottish Water has also set out a range for the likely asset life and replacement cost of each category of assets and assigned a confidence grade.  These are combined to give a range for annual average replacement costs.Splits out assets into short medium and long life assets.</t>
  </si>
  <si>
    <t>One of three indicators used to assess structural condition
Average Structural Condition (SCav): This represents the average condition and can be used as a measure of demand for future expenditure on renewal works.This includes a general inspection every two years, and a more detailed principal inspection usually every six years, which identifies and records defects in reinforced concrete, steelwork and other construction materials.
During inspections defects are scored in terms of 
severity and extent against these elements.condition of elements across the 
structure are averaged, taking into account each 
element’s importance, to give a score for the 
structure.</t>
  </si>
  <si>
    <t>Duplicate - Condition is an indicator which is used to inform the requirements for investment in assets and is also used to help inform the likelihood of a failure. The aim is to make condition as objective as possible and is made up of a number of aspects
Physical condition of the asset – this looks at the current state of the asset and how it is degrading. Physical condition aims to be a leading indicator providing an overview of how it may perform its function into the future. An asset may be able to provide a service which is acceptable, the aim of physical condition is to identify signs that it is approaching the end of its ability to continue providing this service..The importance of physical condition vs performance will vary for different assets types. 
Obsolescence can be covered by a separate 5 point scale which can be applied for appropriate assets as an additional attribute and managed in conjunction with condition to make investment decisions..</t>
  </si>
  <si>
    <t>Broad approach - not a metric.
All interviewed staff were aware of the concept of ‘asset health’ and several have or are proactively developing bespoke asset health metrics to inform decision making.
UU’s base asset health indicator (BAH) is considered industry-leading. It acknowledges the importance of asset health and it supports the use of asset health in decision making. 
Care needs to be taken to control how the ‘asset health’ term is defined and how asset health metrics are used within the organisation...</t>
  </si>
  <si>
    <t>Broad approach - not a metric.
Many of the pieces of data UU collects relate to asset health. A clear link between this data and BAH, and to the resilience scorecard, should be embedded in practice. 
UU’s enthusiasm to learn from approaches to asset health and asset management from other industries has been influential in implementing new ways of working.  
We were told that UU has been relatively quick to adopt new condition monitoring technologies but less effective at embedding the necessary supporting process or developing the required staff skills. 
UU has and continues to trial a variety of asset health monitoring technologies. Measures are required to ensure that the cost of trialling new technologies does not hinder advances in monitoring and performance. ..</t>
  </si>
  <si>
    <t>Broad approach - not a metric.
The linking and visualisation of UU’s BAH, and its roll out to operational teams will help to establish links to performance, service and criticality, and in turn to reinforce the awareness of these measures within the organisation. 
The development of a validated database (EXAsol) has the potential to significantly improve data governance, and confidence in decision making. 
UU’s aspiration to move to a more structured and consistent approach to contingency planning should be prioritised.  ..</t>
  </si>
  <si>
    <t>Broad approach - not a metric.
The application of BAH to support decision making (with appropriate controls) should be encouraged and championed by senior leadership. 
The use of BAH in the assessment of competing projects in OPTIMUS is an important advancement, as is the parallel development of a tool which enables the user to vary the extent to which certain service outcomes are pursued in planning.  
It is important that projects which maintain base asset health compete effectively for investment with projects that address acute issues.  
The transfer of information, and methods of communication between planning and operations is recognised as an area of required improvement by UU and several initiatives are underway to address this...</t>
  </si>
  <si>
    <t>Broad approach - not a metric.
UU recognises the importance of asset health to service delivery and is committed to engaging customers directly on this topic to understand their views on asset health. 
UU is actively working to develop ways to discuss asset health (a challenging concept) directly with its customers. To support this process, it needs to be clear about what it means by asset health and how this concept is measured and used in planning for service delivery. 
Conducting an internal asset health survey would provide valuable insight into the relative understanding of the concept and help target future awareness raising. ..</t>
  </si>
  <si>
    <t>Broad approach - not a metric.
The ability to identify operational performance issues is constrained by limited human resources. Data analytics and machine learning therefore have significant potential.  
Assurance of data quality typically occurs once draft conclusions or business cases have been prepared. The EXAsol platform presents an opportunity to address this inefficiency, thanks to its application of quality checks each time data is uploaded.  
Concise and visually powerful reporting of asset health information to Board should continue, using the dashboards being developed by the Asset Management directorate for example. 
State of the Assets reports or scorecards provide a valuable means of aligning reporting across asset types and geographies, and can help track performance, spot system trends and inform long-term planning...</t>
  </si>
  <si>
    <t>Broad approach - not a metric.
Innovation is a core component of UU corporate culture, as instilled by its leadership. A variety of platforms for innovation exist, however they could benefit from an overarching framework. 
UU’s Innovation Lab provides a valuable platform for suppliers to innovate in partnership with UU. By evolving the programme into a continually available platform, potential suppliers would have a constant avenue through which to engage UU. 
We understand that UU is undertaking planning to determine the skills it will require to deliver its future services. A roadmap for capacity building will be important. ..</t>
  </si>
  <si>
    <t>Duplicate - Condition ranking 1-5 aligned with Canadian Infrastructure Report Card listed for each asset
Asset condition does not consider asset performance, focussing wholly on the physical condition of the asset via inspection or age. Inspection rates vary depending on specific asset and can be quite subjective if solely visual. For those which can't/haven't been inspected, condition is determined using current asset age and design life..</t>
  </si>
  <si>
    <t>Not a metric - Do you have an integrated asset management/resilience plan for your critical assets and has this been stress-tested against extreme drought and flooding events?..</t>
  </si>
  <si>
    <t>Not a metric - Does your organisation have a clear definition of asset health, resilience and associated indicators and is the relationship between asset health and resilience defined?..</t>
  </si>
  <si>
    <t>Broad approach - not a metric. Are the organisation's physical assets identified, described in data storage systems and is this asset data maintained and updated when new assets are created or existing assets refurbished?..</t>
  </si>
  <si>
    <t>Not a metric - Are asset interdependencies understood?..</t>
  </si>
  <si>
    <t>Not a metric - Does your organisation have a method for identifying and ranking all critical assets?..</t>
  </si>
  <si>
    <t>No a metric - Is asset performance data captured and analysed to inform planning?..</t>
  </si>
  <si>
    <t>Not a metric - Do you have an effective process for assessing asset remaining life, failure risk and impact on service?..</t>
  </si>
  <si>
    <t>Not a metric - Measurements: number of leaks/bursts &amp; water quality
Servicing/risk forecasting: statistical &amp; hydraulic modelling used
Technology: various monitors and sensors used..</t>
  </si>
  <si>
    <t>Duplicate - Measurements: number of leaks/bursts/collapses
Servicing/risk forecasting: statistical &amp; hydraulic models, physical/CCTV-based condition assessments &amp; risk assessments used
Technology: surge &amp; transient analysis, level sensors &amp; leak detection used..</t>
  </si>
  <si>
    <t>Not a metric - Measurements: output quality
Servicing/risk forecasting: risk assessment, inspections, FMECA
Technology: vibration &amp; acoustic monitoring, thermal analysis..</t>
  </si>
  <si>
    <t>Not a metric - Ensure processes are consistent across all three pillars of resilience (operational, corporate &amp; financial). Framework comprises three components: an enterprise-wide systems methodology, an integrated risk and resilience baseline process and supporting capability enablers...</t>
  </si>
  <si>
    <t>Not a metric - Integrated risk and resilience process guides end-to-end operational resilience approach from risk identification through to solution deployment, providing a clear Line of site...</t>
  </si>
  <si>
    <t>Not a metric - Capability maturity assessment completed, and progress of this to be monitored to support resilience strategy..</t>
  </si>
  <si>
    <t>Not a metric - Risk and resilience governance structure, defining accountability and supporting direction &amp; control of risk &amp; resilience management..</t>
  </si>
  <si>
    <t>Not a metric - Workshops embedded within practices to ensure all previous failures lead to valuable lessons and resilience improvement..</t>
  </si>
  <si>
    <t>Not a metric - Development of revised maintenance strategies, asset care plans &amp; standard operating procedures..</t>
  </si>
  <si>
    <t>Not a metric - Bottom-up desktop risk &amp; resilience review of asset age, condition, historical performance &amp; failure trends..</t>
  </si>
  <si>
    <t>Not a metric - Delivery of performance-based maintenance based on results from desktop review..</t>
  </si>
  <si>
    <t>Not a metric  - Develop key performance indicator/leading &amp; lagging measures..</t>
  </si>
  <si>
    <t>Duplicate - Structured, visual inspection approach carried out by experienced operators &amp; technicians, with guidance and training to maintain consistency
Assets graded on five-point scale:
1-Good, 2-Fair, 3-Adequate, 4-Poor, 5-Very Poor
Due to nature of inspections, potentially prone to subjectivity and unable to reveal issues with internal condition of assets...</t>
  </si>
  <si>
    <t>Duplicate or not currently reported so not assessed.
Not precisely defined in document..</t>
  </si>
  <si>
    <t>Duplicate Long term burst rate - not precisely specified..</t>
  </si>
  <si>
    <t>Duplicate or not currently reported so not assessed.
Not precisely defined in document
DWI measure of Compliance Risk. The Compliance Risk Index (CRI) is a measure designed to illustrate the risk arising from treated water compliance failures during the previous calendar year. It is calculated by assessment of the:
- the significance of the parameter failing the standards in the Regulations (the Parameter score);
- the cause of the failure; the manner of the investigation of the failure by the company; and any mitigation put in place by the company (the Assessment score); and
- the location of the failure within the supply system taking into account the proportion of the company’s consumers affected. 
See DWI-Compliance-Risk-Index-CRI-definition.pdf (ofwat.gov.uk) for more information...</t>
  </si>
  <si>
    <t>Duplicate or not currently reported so not assessed.
Not precisely defined in document
Other comparable metric definition: Number of properties affected each year per 1000 properties supplied..</t>
  </si>
  <si>
    <t>Duplicate or not currently reported so not assessed.
Not precisely defined in document
DWI measure of Event Risk. The Event Risk Index (ERI) is a measure designed to illustrate the risk arising from water quality events during the previous calendar year. It is calculated by assessment of the: seriousness of the event; company performance in managing the event; impact of the event; and total population served by the company. See DWI-Event-Risk-Index-ERI.pdf for more information...</t>
  </si>
  <si>
    <t>Duplicate - Not precisely defined in document
Other comparable metric definition: Total number of sewer blockages..</t>
  </si>
  <si>
    <t>Duplicate or not currently reported so not assessed...</t>
  </si>
  <si>
    <t>Not a metric
Preference/possibility between continual ongoing repair or replacements..</t>
  </si>
  <si>
    <t>Duplicate or not currently reported so not assessed. - Precise Definition Required..</t>
  </si>
  <si>
    <t>Duplicate - Understanding and awareness of asset health was categorised for different water network infrastructure (reservoirs, mains, meters, sewers, etc) as one of the following: unaware, aware, developing, competent, optimising, leading ..</t>
  </si>
  <si>
    <t>Duplicate or not currently reported so not assessed.
Not precisely defined in document
Ofwat Definition: Average number of minutes lost per property per year. The total minutes lost for supply interruptions of &gt;3 hours. The total number of properties whose supply was interrupted. Covers planned and unplanned interruptions...</t>
  </si>
  <si>
    <t>Duplicate or not currently reported so not assessed.
Precise Definition Required.The measure is used as a means of assessing asset health for non-infrastructure above ground assets for water abstraction and water treatment activities. It is defined as the annualised unavailable flow, based on the peak week demand production capacity. The measure is proportionate to both the frequency of asset failure as well as the  criticality and scale of the assets that are causing an outage.
The measure makes a distinction between Planned and Unplanned outage. Unplanned outage is considered as caused by the failure or deterioration of any asset that impacts the ability to produce the peak week production capacity and could be a failure that impacts part or all of the production plan which contributes to peak week production capacity.
Assets that contribute include source and abstraction, raw water transport, raw water storage, water treatment, treated water storage and treated water distribution before distribution input meters..The measure makes a distinction between Planned and Unplanned outage. Unplanned outage is considered as caused by the failure or deterioration of any asset that impacts the ability to produce the peak week production capacity and could be a failure that impacts part or all of the production plan which contributes to peak week production capacity.
Assets that contribute include source and abstraction, raw water transport, raw water storage, water treatment, treated water storage and treated water distribution before distribution input meters.</t>
  </si>
  <si>
    <t>Duplicate or not currently reported so not assessed..A drinking water quality measure is required to allow companies to move away from the current event response categorisation to a risk based methodology to assess the impacts of events on consumers and to promote proactive risk mitigation. 
Event risk index focusses on water quality events which are more serious than compliance measured by CRI. The following outlines the broad principles of the ERI measure:
- the seriousness of each drinking water quality event (the Event Category score)
- a measure of the company performance in managing the event (the Assessment Outcome score)
- the impact of each event – based on a simple measure of the population affected and duration in hours.
In some circumstances compliance failures are reported as an event, and therefore may contribute to both CRI and ERI. Most of these will attract an ERI score of 0 on the basis that they are assessed as compliance breaches. There may be circumstances, however, where it is appropriate to score such occurrences under both the CRI and ERI indices, depending on the outcome of the company investigations and DWI assessments. 
Excluded events. Notified events where there was no impact on water quality, for example works taken out of service because of flooding; PHE report of cryptosporidiosis in community that was not found to be caused by public water supply; events associated with private water supplies..Any asset or external activity that causes a water quality event. Could be asset reliability, resistance to external events. Measure includes a impact score representing the duration of the incident and the population affected. Most likely to caused by treatment and distribution assets and impacts.</t>
  </si>
  <si>
    <t>Duplicate - Pollution incidents per 10,000 km of sewer length. .Total number of pollution incidents (category 1 to 3) from sewerage assets as normalised. Includes pollution incidents from the sewerage system and assets: 
- Wastewater treatment works
- Sewers and  transferred drains, sewers, rising mains and pumping stations
- CSOs but excluding satisfactory CSOs
- Pumping stations
- Rising mains
- Storm tanks
- surface water outfalls
Excludes incidents from water treatment and distribution assets.
Incidents from  CSOs that are satisfactory / compliant, deemed not to be having an unacceptable impact on the environment will not be included. Those that are assessed as having  an unacceptable impacts will be reported. Satisfactory overflows meet the environmental criteria and modern standards of engineering for storm overflow structures, aesthetic control and have sufficient capacity. Satisfactory CSOs may become unsatisfactory if not maintained. Satisfactory CSO will have an acceptable design capacity.
Measure is aggregation of 'all' incidents and assets..Performance influenced by resistance to storm events or reliability of assets to storm events on basis of maintenance noting:
-Incidents reported could result from asset failure caused by asset deterioration, blockages or hydraulic overload. 
-Specifically for Satisfactory CSOs which have been deemed to be of an appropriate design standard, incidents not considered to have an impact on the environment will not be reported, but those do have an impact will be reported.
-For all non compliant and  substandard CSOs all incidents will be reported.
Measure influenced by weather, classification of CSOs, asset maintenance and resistance factors and normalisation length.
Measure is PC and hence likely to be a focus by companies already.</t>
  </si>
  <si>
    <t>Duplicate - Number of sewer collapses per 1,000 km of all sewers.Number of sewer collapses per thousand kilometres of all sewers that have not been identified proactively by the company and which cause an impact on service to customers or the environment.
Includes any failure on a pipe requiring replacement or repair. This includes rising main pipe bridges and failures on the infrastructure network, including inputs into the inlet of treatment works and terminal pumping station rising mains
Exclusions stated as: proactively identified collapses; third-party damage; manhole damage and internal backdrops; non-structural failures; root ingress and path repairs or relining..Performance relates to reliability of assets and their ability to meet their designed pass-forward flow. Could be interpreted as "unplanned" failures on the wastewater network (due to exclusion of proactive jobs).
Performance could be affected by, for example, changes in weather (particularly temperature), or variations in internal pressure (pressure transients in rising mains).
Changes in a company's proactive identification of collapses will affect this measure (both up and down).
A company's ability to respond to a collapse before a customer contact is made could potentially affect this measure (only collapses resulting in a customer contact or unplanned escape are reported) but this is a weak link.</t>
  </si>
  <si>
    <t>Duplicate or not currently reported so not assessed..Customer measure of experience (C-MEX) is a financial and reputational incentive mechanism designed to provide customers in the water sector with excellent levels of service. Companies receive a score based on the satisfaction ratings given by customers in monthly surveys. C-MEX comprises of two surveys, CSS and CES
-CSS the customer service survey – a customer satisfaction survey of a sample of residential customers who have contacted their company which asks them how satisfied they are with how the company has handled their issue
-CES the customer experience survey – a customer satisfaction survey of a randomly selected sample of a company’s overall residential customer base which asks them how satisfied they are with their company..Root cause could be any aspect of the value chain and may not be possible to disaggregate cause across asset classes. Could be heavily influenced by call centre responses. CSS could provide some view of response and recovery from customers who recently contacted the water company about the problem and how satisfied they are with the response.</t>
  </si>
  <si>
    <t>Duplicate or not currently reported so not assessed..The overall metric will be, on a company basis, the percentage of the customer population at risk of experiencing severe restrictions (for example, standpipes or rota cuts as part of Emergency Drought Orders - EDO) in a 1-in-200 year drought, on average, over 25 years..The population is considered to be ‘at risk’ if the supply-demand balance calculation in each water resource zone (as used for water resource planning) for the 1-in-200 year drought event results in a shortfall (deficit). This will occur when the theoretical deployable output minus outage allowance (available supply) is less than the dry year demand plus base year target headroom (demand plus uncertainty).
Built on Deployable output (sustainability challenges and climate change), Outage allowance, Dry year demand and target headroom. Can be influenced by changes to deployable output, outages though unavailable supply, growth, demand and demand management, target headroom.
Companies can improve their performance through forecasts of improvements to reduce outage, reduce demand, (leakage or water efficiency) improve connectivity in zones, increase supply availability in drought.</t>
  </si>
  <si>
    <t>Duplicate - Deployable output, outage allowance, target headroom, total population supplied, customers at risk. (check whether this includes a probability component).The overall metric will be, on a company basis, the percentage of the customer population at risk of experiencing severe restrictions (for example, standpipes or rota cuts as part of Emergency Drought Orders - EDO) in a 1-in-200 year drought, on average, over 25 years..The population is considered to be ‘at risk’ if the supply-demand balance calculation in each water resource zone (as used for water resource planning) for the 1-in-200 year drought event results in a shortfall (deficit). This will occur when the theoretical deployable output minus outage allowance (available supply) is less than the dry year demand plus base year target headroom (demand plus uncertainty).
Built on Deployable output (sustainability challenges and climate change), Outage allowance, Dry year demand and target headroom. Can be influenced by changes to deployable output, outages though unavailable supply, growth, demand and demand management, target headroom.
Companies can improve their performance through forecasts of improvements to reduce outage, reduce demand, (leakage or water efficiency) improve connectivity in zones, increase supply availability in drought.</t>
  </si>
  <si>
    <t>Duplicate with 093 - Reports on the risk of sewer flooding during an extreme wet weather event. Key outputs are the % of population served in low, medium and high vulnerability risk grades..This metric is designed to measure the resilience of companies in respect of their drainage systems. The metric is a single hazard, single consequence measure and is designed to assess existing and future resilience to an extreme wet weather event causing sewers to flood.
Small catchments below 2000PE are excluded..The measure is intended to track and reflect improvements made by the company to improve resilience with respect to flooding in extreme events. As such this is a measure focused on Resistance, Redundancy and Response and Recovery.
However, this is a detailed metric and in the short-term, significant improvements in the % of vulnerable customers can be achieved by improving the % of modelled catchments which provides more specific results at a sub-catchment level.</t>
  </si>
  <si>
    <t>Duplicate - Number of spot repairs or relining undertaken on sewer and not included in reported sewer collapses..This reports the number of patch repairs or relining that are undertaken on sewers. This is a list of jobs which are excluded from the main sewer collapses measure (3B.3) and therefore are less reflective of sewer collapses (they do not meet that definition) and more reflective of general condition of sewers..This reports the number of patch repairs and relining which could be an indicator of deterioration of the assets, however, there is no direct relationship between this measure and collapses.
It is likely to be affected by the volume of proactive work undertaken by the companies and increases or decreases in levels of activity will affect the number of path repairs and relining undertaken.</t>
  </si>
  <si>
    <t>Duplicate - DWI measure of Compliance Risk. The Compliance Risk Index (CRI) is a measure designed to illustrate the risk arising from treated water compliance failures during the previous calendar year. It is calculated by assessment of the:
- the significance of the parameter failing the standards in the Regulations (the Parameter score);
- the cause of the failure; the manner of the investigation of the failure by the company; and any mitigation put in place by the company (the Assessment score); and
- the location of the failure within the supply system taking into account the proportion of the company’s consumers affected. 
See DWI-Compliance-Risk-Index-CRI-definition.pdf (ofwat.gov.uk) for more information..Replaced mean zonal compliance to move to a risk based monitoring methodology. The CRI measure is designed to illustrate the risk arising from treated water compliance failures and aligns with a risk based approach to regulation. CRI includes elements relating to:
-the significant of the parameter failing
-the cause of the failure, manner of the investigation into the failure and mitigations put in place
-the location of the failure within the supply system taking into account the proportion of the population affected
The calculation of CRI is based on compliance failures in:
-water supply zones
-water treatment works or designated supply points
-service reservoirs.Aggregated measure of CRI can measure compliance failures that may be caused by reliability under normal conditions and resistance under extreme conditions of assets in the treatment works, trunk mains, water supply zones. Repeated poor performance may indicate redundancy and response &amp; recovery constraints.</t>
  </si>
  <si>
    <t>Duplicate or not currently reported so not assessed..This relates to additional storage being installed at STWs to meet tightened consents. It only represents a point in time and doesn’t provide an indication of the cumulative additional storage provided or normalisation against number of connections or total load received..The root cause is new storm tank capacity consents. Installation of new storm storage relates to resilience in terms of redundancy, resistance and reliability but because it is not reflective of ongoing activities, it is less useful without trending or normalised assessment of cumulative additional storage against modelled needs.</t>
  </si>
  <si>
    <t>Duplicate or not currently reported so not assessed..This relates to additional storage being installed in the network to meet tightened consents. It only represents a point in time and doesn’t provide an indication of the cumulative additional storage provided or normalisation against number of connections or sewer length..The root cause is new spill frequency consents. Installation of new network storage relates to resilience in terms of redundancy, resistance and reliability but because it is not reflective of ongoing activities, it is less useful without trending or normalised assessment of cumulative additional storage against modelled needs.</t>
  </si>
  <si>
    <t xml:space="preserve">Duplicate or not currently reported so not assessed..Total household complaints per 10,000 connections. Normalised version of total household complains measure. APR/RAG 3C.5..Data presented in CCW reports by category, but reported at aggregate level in this measure. Total complaints also reflects ability to resolve complaints to complains and is a measure of how well complains were handled. </t>
  </si>
  <si>
    <t>Not in RAG 4.10 - removed.- Total length of potable mains laid or structurally refurbished pre_x0002_1880
- Total length of potable mains laid or structurally refurbished between 1881 and 1900
- Total length of potable mains laid or structurally refurbished between 1901 and 1920
- Total length of potable mains laid or structurally refurbished between 1921 and 1940
- Total length of potable mains laid or structurally refurbished between 1941 and 1960
- Total length of potable mains laid or structurally refurbished between 1961 and 1980
- Total length of potable mains laid or structurally refurbished between 1981 and 2000
- Total length of potable mains laid or structurally refurbished post 2001
Not disaggregated by size band..Under lying changes to this measure(s) likely to be:
- original date of demand for provision of water service to customers
- assets that have been renewed over their life cycle for reliability 
- asset that have been up upsized to meet supply demand balance requirements</t>
  </si>
  <si>
    <t>Duplicate - DWI measure of Compliance Risk. The Compliance Risk Index (CRI) is a measure designed to illustrate the risk arising from treated water compliance failures during the previous calendar year. It is calculated by assessment of the:
- the significance of the parameter failing the standards in the Regulations (the Parameter score);
- the cause of the failure; the manner of the investigation of the failure by the company; and any mitigation put in place by the company (the Assessment score); and
- the location of the failure within the supply system taking into account the proportion of the company’s consumers affected. 
See DWI-Compliance-Risk-Index-CRI-definition.pdf (ofwat.gov.uk) for more information...</t>
  </si>
  <si>
    <t>Part of Risk of severe restrictions in drought.Dry year demand forecast (DD) e.g. for 1:200 drought in the context  of Risk of Severe Restrictions in a Drought metric. Dry year annual average demand should take account of: 
- customer demand without any further water efficiency or metering intervention from yourselves
- forecast population growth
- change in household size
- changes in property numbers
- the impact of climate change on customers’ behaviour
- changes in leakage.- customer demand without any further water efficiency or metering intervention from yourselves
- forecast population growth
- change in household size
- changes in property numbers
- the impact of climate change on customers’ behaviour
- changes in leakage</t>
  </si>
  <si>
    <t>Duplicate - Condition of asset calculated via routine inspections by engineer ..</t>
  </si>
  <si>
    <t>Duplicate Number of water main breaks, bursts and leaks, per 100 km of water mains ..</t>
  </si>
  <si>
    <t>Duplicate - Number of sewer mains breaks and chokes per 100 km..</t>
  </si>
  <si>
    <t>Duplicate - 80th percentile duration of an unplanned interruption ..</t>
  </si>
  <si>
    <t>Duplicate - Percentage of properties that experience more than 1 unplanned interruption in the last 12 months ..</t>
  </si>
  <si>
    <t>Duplicate - Asset condition grade data would provide information but is
likely to be time consuming to collect. Suggest collecting
once every price control period...</t>
  </si>
  <si>
    <t>Duplicate - Ofwat PR19 Asset Health PC..</t>
  </si>
  <si>
    <t>Duplicate - The total number of complaints received in any format during the year relating to water quality..</t>
  </si>
  <si>
    <t>Southern Water, South Staffs Water (PR14)
Duplicate or not currently reported so not assessed.
Not precisely defined in document
Ofwat Definition: Average number of minutes lost per property per year. The total minutes lost for supply interruptions of &gt;3 hours. The total number of properties whose supply was interrupted. Covers planned and unplanned interruptions...</t>
  </si>
  <si>
    <t>Duplicate - Thames Water (PR14)..</t>
  </si>
  <si>
    <t>South Staffs Water (PR14)
Duplicate or not currently reported so not assessed.
Not precisely defined in document
Ofwat Definition: Average number of minutes lost per property per year. The total minutes lost for supply interruptions of &gt;3 hours. The total number of properties whose supply was interrupted. Covers planned and unplanned interruptions...</t>
  </si>
  <si>
    <t>Duplicate - South Staffs Water (PR14)
Number of properties affected each year per 1000 properties supplied..</t>
  </si>
  <si>
    <t>Duplicate - An AHM derived from the results of standardised visual inspections...</t>
  </si>
  <si>
    <t>Duplicate - An AHM derived from the results of non-destructive testing (e.g. Schmidt Hammer)...</t>
  </si>
  <si>
    <t>Base Asset Health, as developed by United Utilities...</t>
  </si>
  <si>
    <t>Duplicate - % per year..</t>
  </si>
  <si>
    <t>Duplicate No. / 100 km ./ year..</t>
  </si>
  <si>
    <t>Duplicate The number of mains bursts..</t>
  </si>
  <si>
    <t>Duplicate - The number of sewer blockages..</t>
  </si>
  <si>
    <t>Duplicate - The proportion of properties that have a water meter installed..</t>
  </si>
  <si>
    <t>Duplicate - Company per capita consumption..</t>
  </si>
  <si>
    <t>Bespoke PC (Reg)-Annual-Resilience.Duplicate - The purpose of this measure is to incentivise the company to reduce the number of customers (properties) that experience an unplanned loss of supply of
greater than 12 hours..</t>
  </si>
  <si>
    <t>Metric type (Backward/ forward looking)</t>
  </si>
  <si>
    <t>This worksheet presents, describes and evaluates all of the metrics reviewed by this project. It comprises the following information:
Column A: Unique ref (duplicate metrics are filtered out)
Column B: Metric document source (where applicable)
Column C: Indication of whether metric is currently reported across the England and wales water sector
Column D: Metric name
Column E: Notes about the metric
Column F: Whether the metric is a single metric or an index (composite of multiple metrics)
Columns G-K: Tagging of metrics to lenses applied by the project (see accompanying Project Report for description)
Columns L-O: Tagging of metrics to 4 R's of resilience
Columns P-S: Tagging of metrics to price controls
Columns T-AV: tagging of metrics to asset types
Columns AW-BE: Evaluation of metrics (see accompanying Project Report for description).</t>
  </si>
  <si>
    <t>M. Crawford, J. Lofts</t>
  </si>
  <si>
    <t>C. Jakeman, A. Lane</t>
  </si>
  <si>
    <t xml:space="preserve">This document has been prepared by a division, subsidiary or affiliate of Jacobs U.K. Limited (“Jacobs”) in its professional capacity as consultants in accordance with the terms and conditions of Jacobs’ contract with the commissioning party (the “Client”) and in accordance with the terms and conditions within framework FA07-02A.
Regard should be had to those terms and conditions when considering and/or placing any reliance on this document. </t>
  </si>
  <si>
    <t>Potentially quite subjective would need to define parameters clearly. Calculating this metric in the context of 'on demand' may be difficult.</t>
  </si>
  <si>
    <t>Currently reported industry (water) wide metric?</t>
  </si>
  <si>
    <t>PR19 Asset Health submission, Welsh Water</t>
  </si>
  <si>
    <t>Average time between a failure of a given asset</t>
  </si>
  <si>
    <t>Deterioration models used alongside these inspections to anticipate asset end of life.</t>
  </si>
  <si>
    <t>UU Asset Health Final Report</t>
  </si>
  <si>
    <t>Ofwat PR24 Methodology</t>
  </si>
  <si>
    <t>Asset health document by Thames Water</t>
  </si>
  <si>
    <t>Capital maintenance health indicators help us to understand the life expectancy of the asset, or the expected time until a significant intervention may be required. We call this measurement framework Base Asset Health (BAH) and we have developed this approach to enable us to assess the BAH for individual assets or roll these up at any level up to whole company level.</t>
  </si>
  <si>
    <t>Is the asset compliant with the required regulations.</t>
  </si>
  <si>
    <t>The actual unplanned outage should be reported as the temporary loss of peak week production capacity (PWPC) in the reporting year weighted by the duration of the loss (in days). Outages arising from planned works should be recorded separately to outages arising from unplanned causes, such as asset failure.</t>
  </si>
  <si>
    <t>To inform WTW performance, mains deterioration and corrosion.</t>
  </si>
  <si>
    <t>Understand and eliminate transient pressures that can cause mains failures.</t>
  </si>
  <si>
    <t>Ensure assets, such as air valves, PRVs, WPS, etc. do not malfunction and cause mains failures.</t>
  </si>
  <si>
    <t>Informs risk of air entrapment and location of air valves within network. Prevents catastrophic mains failure due to compressed air.</t>
  </si>
  <si>
    <t>Inform condition grade and sedimentation within pipes.</t>
  </si>
  <si>
    <t>4 year comparison for the number of individuals operator self monitoring,  sanitary and non-sanitary exceedances there are in a year.Asset or operational issues</t>
  </si>
  <si>
    <t>4 year for number of sites that are 1 sanitary and non-sanitary sample exceedance away from a failed works.</t>
  </si>
  <si>
    <t>Number of sites where internal sampling is picking up potential issues.</t>
  </si>
  <si>
    <t>Analysis of in year sample results as a percentage of permit limit.</t>
  </si>
  <si>
    <t>Cumulative hours lost in the year.</t>
  </si>
  <si>
    <t>Ofwat Definition: Average number of minutes lost per property per year. The total minutes lost for supply interruptions of &gt;3 hours. The total number of properties whose supply was interrupted. Covers planned and unplanned interruptions.</t>
  </si>
  <si>
    <t>Ofwat Definition: Average number of minutes lost per property per year. The total minutes lost for supply interruptions of &gt;12 hours. The total number of properties whose supply was interrupted. Covers planned and unplanned interruptions.</t>
  </si>
  <si>
    <t>This measure was first published in the Chief Inspector’s Report – Drinking Water 2004 where it was called MZC % (Mean zonal compliance) and comprised the average of the MZC % figures for 39 different parameters that are tested to establish the quality of water.</t>
  </si>
  <si>
    <t>This index is based on a selection of parameters to reflect the age, condition and maintenance status of the pipes (mains) and to a lesser extent the reservoirs which comprise the distribution networks of companies. In 2004,
this index was reported under the name of OPI (TIM).</t>
  </si>
  <si>
    <t>Probability of failure (P(Fi)) represents the probability that a Failure Mode Effect will occur in the next time period. It is generated from an underlying parametric probability distribution or failure curve. The nature of this curve and its parameters are informed by a combination of TO’s asset data, Industry wide data from ITOMS and EPRI and mathematical models judged appropriate by experts in this field.</t>
  </si>
  <si>
    <t>Composite Reliability Index (CRI) forms part of the CP5 replacement for the Asset Stewardship Indicator (ASI), along with the Composite Sustainability Index (CSI). Scores are presented as a weighted percentage improvement on baselines taken at the end of CP4 (2013/14 P13).
CRI is a measure of the short-term condition and performance of our assets including track, signalling, points, electrification, telecoms, buildings, structures and earthworks. The index shows the total percentage improvement in asset reliability for the last 13 periods compared to the end of the previous Control Period.</t>
  </si>
  <si>
    <t>The proportion of track where the lateral and vertical alignment is categorised as ‘very poor’. The threshold at which track is categorised as very poor varies with line speed, as specified in Network Rail standards. The formula for the measure has additional weighting for extreme values of standard deviation.</t>
  </si>
  <si>
    <t>The number of broken rails (excluding those in sidings) and immediate action defects recorded in the last 13 periods, normalised by the extent of running lines (per 100km).</t>
  </si>
  <si>
    <t>Count of the number of signalling failures causing train delays occurring in the last 13 periods.</t>
  </si>
  <si>
    <t>The annual number of rock fall or soil slip, slide or flow in a cutting or natural slope, or soil slide or slip in an embankment or natural slope, on the operational running lines, averaged over five years.</t>
  </si>
  <si>
    <t>The Electrical Power component of the CRI consists of three measures:
1. AC traction power failures (service affecting)
2. DC traction power failures (service affecting)
3. Non-traction operational power supply failures 
(service affecting)
Each of these include incidents which have caused delays &gt; 0 minutes.</t>
  </si>
  <si>
    <t>Count of open work items that have been generated by a defect identified through the 
structures examination process with a risk score  of 12 or more. Risk scores are as defined in Standard NR/L3/CIV/006/11A.</t>
  </si>
  <si>
    <t>This measures the impact of asset failures on train performance attributed to Track, Points, Signalling &amp; Electrification causes. Asset failures are significantly impacted by weather conditions, particularly hot summer weather and targets for improvement were developed reflecting known risks and improvement trajectories. A lower figure represents a better performance against target.</t>
  </si>
  <si>
    <t xml:space="preserve"> Bespoke asset management maturity assessment closely linked to ISO55001. This looks at asset management capabilities and approaches, and the data and insight used to inform decisions for the benefit of customers, environment and society now and in the long term.</t>
  </si>
  <si>
    <t>Commonly used composite metric for manufacturing productivity. It provides insights into how well equipment is used and how efficiently it operates in producing goods or delivering services.
OEE is calculated by multiplying the availability, performance and quality factors together:
OEE = Availability x Performance x Quality
The result is a percentage value that indicates the overall effectiveness of the equipment or process.
Availability: The availability score measures the actual production time compared to the planned production time. It considers factors such as equipment breakdowns, changeovers and scheduled maintenance.
Performance: The performance score assesses how well the equipment is performing compared to its maximum potential. It considers factors like equipment speed, minor stops and idling time.
Quality: This evaluates the rate of production of “good count” products without defects or rework. It takes into account factors such as scrap, reject and rework.</t>
  </si>
  <si>
    <t>Application of 1-5 condition grade score.
1: Asset in overall good condition. Assets are of sound structure with fit-for-purpose mechanical and electrical plant, with all components well maintained.
5: Asset in very poor condition. Serious structural issues with M&amp;E components beyond effective life. Likely to require major overhaul/replacement within the next AMP.</t>
  </si>
  <si>
    <t>Application of 1-5 score.
1: Functionally sound with all critical and non-critical components operable as part of fully optimised systems.
5: Performance significantly affected by asset condition, excessive maintenance and associated costs required.
Moderate number of Critical assets in poor performance, moderate number of non-critical assets have poor performance in terms of KPIs or component downtime.</t>
  </si>
  <si>
    <t>Application of 1-5 score.
1: The company consistently and systematically monitors the asset's health and performance against defined measures and projects asset health and performance to inform operational, maintenance and investment plans which consider the whole asset life cycle. Investment plans are fully implemented and 
monitored, regularly reviewed and subject to continuous improvement.
There is clear line of sight between the companies' strategic plans and the cascaded activities and plans delivered at the site level.
5: Only reactive unplanned maintenance is carried out. No short or long-term maintenance, operational or investment plans are in place.</t>
  </si>
  <si>
    <t>An AHM based on off-line periodic measurements of one or more of the following: noise, vibration, temperature, MCSA, oil analysis.</t>
  </si>
  <si>
    <t>An AHM based on on-line monitoring of one or more of the following: noise, vibration, temperature, MCSA.</t>
  </si>
  <si>
    <t>An AHM for pump efficiency based on existing monitoring of electricity consumption, pump status and/or flow.</t>
  </si>
  <si>
    <t>An AHM using data on reactive work orders relating to stuck valves.</t>
  </si>
  <si>
    <t>An AHM using data on individual defects recorded in CCTV surveys.</t>
  </si>
  <si>
    <t>An AHM using data on the occurrence of repeat blockages.</t>
  </si>
  <si>
    <t>An AHM using data from standardised site inspections.</t>
  </si>
  <si>
    <t>An AHM using data on reactive work orders relating to failed meters.</t>
  </si>
  <si>
    <t>An AHM based on an obsolescence checklist (to be prepared), covering areas such as remaining life of compatible communications network, acceptable cyber-security, availability of spares, compatibility with other assets, availability of staff with relevant skills to maintain, etc. (as available).</t>
  </si>
  <si>
    <t>An improvement to the existing mains bursts measure.</t>
  </si>
  <si>
    <t>An AHM for land assets.</t>
  </si>
  <si>
    <t>Mean age of relevant asset types or of assets on relevant site types. Consider generating different numbers for different broad categories (e.g. MEICA, civil, infrastructure).</t>
  </si>
  <si>
    <t>Mean time since last refurbishment, across relevant asset types or across assets on relevant site types.</t>
  </si>
  <si>
    <t>Greenhouse gas emissions expressed in tonnes CO2e (carbon dioxide equivalent) and the 
percentage change since 2021-22. This is also reported as kgCO2e per megalitre of
distribution input (pre-MLE).</t>
  </si>
  <si>
    <t>The percentage reduction of three year average business demand1
in Ml/d from the 
2019-20 baseline. Three-year average values are calculated from annual average values 
for the reporting year and two preceding years expressed in Ml/d.</t>
  </si>
  <si>
    <t>The performance measure is the percentage reduction in phosphorus emissions to 
river catchments as a result of water company activities when delivering their 
functions relative to the load of total phosphorus discharged by all wastewater 
treatment works in the baseline which is 1st January 2020 to 31st December 2020.</t>
  </si>
  <si>
    <t>Water network wellness measure - This has a number of advantages over the ‘mains repair’ metric as:
• It is a commonly held metric across the industry already
• It is not adversely influenced by company leakage detection activity
• Surfaced leaks are a true indication of the health of company assets
• It should correlate strongly with the remaining life of the network.Could change depending on campaigns for reporting leaks and drive wrong behaviours</t>
  </si>
  <si>
    <t>Artificial Intelligence for sewer condition assessment – applying machine learning to operational data.</t>
  </si>
  <si>
    <t>The number of assets at water treatment works within each 
condition grade category (see table below), split by water treatment works type (SD to W6)
The correlation between visual condition and remaining life or failure probability is often weak (for example, pumps or motors) and so care should be taken when relating condition to resilience. However, assets with low failure rates (for example, civils, trunk mains) could benefit from using condition.Changes in condition could be linked to variations in how, and by who, the data is captured which could result in different interpretation or application of the guidance. It may also be that two different people would provide different grades to the same asset. If condition grades are consistently captured, they are an indication of the asset's ability to perform in both existing and unexpected conditions.</t>
  </si>
  <si>
    <t>The number of assets at wastewater treatment works within each condition grade category (see table below), split by wastewater treatment works size. 
Applicable to all mechanical, electrical and civil assets (not to component level).
Treatment works size bands are set out in RAG 4.10 7A. For large wastewater treatment works in size band 6, assets should also be split by treatment classification as set out in 
RAG 4.10 7B.2.
The correlation between visual condition and remaining life or failure probability is often weak (for example, pumps or motors) and so care should be taken when relating condition to resilience. However, assets with low failure rates (for example, civils, trunk sewers) could benefit from using condition.Changes in condition could be linked to variations in how, and by who, the data is captured which could result in different interpretation or application of the guidance. It may also be that two different people would provide different grades to the same asset. If condition grades are consistently captured, they are an indication of the asset's ability to perform in both existing and unexpected conditions.</t>
  </si>
  <si>
    <t>Sum of all of the 1-5 ratings given for the 6 component metrics (reliability, maintainability, fit for purpose, regulatory compliance, condition, life expectancy)
Presented in a summary dashboard, with comparison to the overall rating given at the previous assessment.</t>
  </si>
  <si>
    <t>How reliable is this asset when required for operation?.</t>
  </si>
  <si>
    <t>What is the spares availability, is there suitably trained resource available, single source supplier?.</t>
  </si>
  <si>
    <t>Is the asset able to perform to achieve its design intent and are outputs to the level of quality required?.</t>
  </si>
  <si>
    <t>Calculated by using the Design Life and the Installation Date.</t>
  </si>
  <si>
    <t>Hydraulic model allows understanding of constraints through the network. Inclusion of a 25 year growth assessment. Velocity allows understanding of sediment settling. Water age indicates pipe contact time (potential corrosion and chlorine decay measure). Pressure allows understanding of network energy and restrictions, Identify deteriorated mains and underperforming assets).</t>
  </si>
  <si>
    <t>Statistical assessment of asset life, customer impact and natural rate of rise.</t>
  </si>
  <si>
    <t>Highlights operator self monitoring and urban wastewater lookup table sites with a +1-% change or higher and is at least 75% of a lookup table  limit.</t>
  </si>
  <si>
    <t>The current health of an asset is represented by a Health Score (the Current Health Score) using a continuous scale between 0.5 and 10. 
A value of 0.5 on this scale represents an asset where the health is the same as would be expected for a new asset. A Health Score of 5.5 represents the point in an asset’s life beyond which significant deterioration may begin to be observed.
The Current Health Score for an individual asset is derived from information relating to:-
i) age
ii) the Normal Expected Life
iii) factors relating to aspects of the environment in which the asset is installed that may impact on its Expected Life (Location Factors);
iv) factors relating to the usage of the asset at its specific location that may impact on its Expected Life (Duty Factors);
v) factors relating to the observed condition of the asset (Observed Condition Inputs); 
vi) factors relating to the condition/health of the asset determined by measurements, tests or functional checks (Measured Condition Inputs); and
vii) a factor relating to generic reliability issues associated with the individual make and type of an asset (Reliability Modifier)
The calculation of Current Health Score is performed in two main steps:-
i) calculation of an initial age-based Health Score (the Initial Health Score) using an age based degradation model; then
ii) modification of the Initial Health Score using:- known condition information for the asset and a Reliability Modifier, if appropriate.
The overall index is calculated from the Health Score and PROBABILITY OF FAILURE.</t>
  </si>
  <si>
    <t>Forecast of future asset through assessment of deterioration and a consistent view of which actions impact health and/or criticality.</t>
  </si>
  <si>
    <t>Combination of replacement cost and average life.</t>
  </si>
  <si>
    <t>One of three indicators used to assess structural condition
Critical element condition (SCcrit): This is a condition indicator that represents the critical elements. SCcrit will give an indication of the likelihood of having to close parts of the network, or restricting loading and traffic, in an unplanned manner to carry out repair and renewal.Used to set targets for improvements in condition of assets.SCcrit score for a structure is the lowest defect 
score for an element of high or very high importance</t>
  </si>
  <si>
    <t>One of three indicators used to assess structural condition
Structural Condition Index (SCI): This represents an inspector’s view of whether the structure is in good, fair or poor condition. As such it is a subjective measure and is used as a supporting indicator of condition.This includes a general inspection every two years, and a more detailed principal inspection usually every six years, which identifies and records defects in reinforced concrete, steelwork and other construction materials.
During inspections defects are scored in terms of 
severity and extent against these elements.SCI condition scores, which reflect the 
inspectors’ opinion of the state of the structure, are on 
a structure by structure basis and there is no 
weighting for structure size</t>
  </si>
  <si>
    <t>Performance of the asset – The performance of an asset is how well it is providing its service at present. This is a lagging indicator, and uses knowledge from how an asset has failed to identify whether it can continue to perform at the required level.
SMEs undertook a Failure Modes and Effects Analysis (FMEA) on how the assets fail and precursor indicators that can be tracked and acted upon to prevent an asset failure
This process was used to identify the indicators which would be used to score the condition of the assets within the hierarchy
The assets were grouped into systems which have common failure modes, or will be surveyed in a single visit (as they form part of an integrated system)
A set of 42 tables have been developed to provide guidance on how to condition score the assets.The importance of physical condition vs performance will vary for different assets types. 
Obsolescence can be covered by a separate 5 point scale which can be applied for appropriate assets as an additional attribute and managed in conjunction with condition to make investment decisions.</t>
  </si>
  <si>
    <t>The total number of complaints received in any format during the year relating to water quality.</t>
  </si>
  <si>
    <t xml:space="preserve">
Not precisely defined in document.</t>
  </si>
  <si>
    <t>Number of sewer collapses per 1,000 km of all sewers.</t>
  </si>
  <si>
    <t>Percentage of population at risk of experiencing severe supply restrictions in a 1 in 200 year drought .</t>
  </si>
  <si>
    <t>Percentage of the population at risk of flooding in a 1 in 50 year rainfall event .</t>
  </si>
  <si>
    <t>The ability of an asset to deliver its function under normal conditions.</t>
  </si>
  <si>
    <t>The ability of an asset to deliver its function outside normal conditions, considering external pressures and forcing factors from its environment.</t>
  </si>
  <si>
    <t>The period of time over which an asset can deliver its function under normal conditions.</t>
  </si>
  <si>
    <t>The period of time over which an asset can deliver its function outside of normal conditions.</t>
  </si>
  <si>
    <t>Mains bursts per 1,000km of mains for the defined year.</t>
  </si>
  <si>
    <t>Not precisely defined in document.</t>
  </si>
  <si>
    <t>One of TW's "wider societal measures" considered in securing overall asset health
Not precisely defined in document.</t>
  </si>
  <si>
    <t>Treatment works compliance has a combination of factors contributing such as operational activity, maintenance and asset fitness for purpose and condition.</t>
  </si>
  <si>
    <t>Number of properties affected each year per 1000 properties supplied.</t>
  </si>
  <si>
    <t>DWI measure of Compliance Risk. The Compliance Risk Index (CRI) is a measure designed to illustrate the risk arising from treated water compliance failures during the previous calendar year. It is calculated by assessment of the:
- the significance of the parameter failing the standards in the Regulations (the Parameter score);
- the cause of the failure; the manner of the investigation of the failure by the company; and any mitigation put in place by the company (the Assessment score); and
- the location of the failure within the supply system taking into account the proportion of the company’s consumers affected. 
See DWI-Compliance-Risk-Index-CRI-definition.pdf (ofwat.gov.uk) for more information.Replaced mean zonal compliance to move to a risk based monitoring methodology. The CRI measure is designed to illustrate the risk arising from treated water compliance failures and aligns with a risk based approach to regulation. CRI includes elements relating to:
-the significant of the parameter failing
-the cause of the failure, manner of the investigation into the failure and mitigations put in place
-the location of the failure within the supply system taking into account the proportion of the population affected
The calculation of CRI is based on compliance failures in:
-water supply zones
-water treatment works or designated supply points
-service reservoirs.CRI can measure compliance failures that may be caused by reliability and resistance in the supply zone for trunk and distributions mains. Repeated poor performance may indicate and response and recovery constraints. Not redundancy because unlikely to opportunities for redundancy below zonal level.</t>
  </si>
  <si>
    <t>Annual average per capita consumption is defined as the sum of measured household consumption and unmeasured household consumption divided by the total household population.Average per capita consumption is the sum of measured household consumption and unmeasured household consumption divided by the total household population in l/p/d. Reported annually but based on a 3 year average to account for weather variations.Actual measured consumption from customer meters and adjusted for meter under registration.
Unmeasured consumption is estimated and extrapolated to all unmeasured households.
Root cause will be change in customer behaviour not asset or system related. Not useful as an operational resilience measure but may be useful for normalisation.
Note: meter under registration might be useful for water meter reliability.</t>
  </si>
  <si>
    <t>Percentage of total population equivalent served by sewage treatment works in breach of WRA or UWWTD consent (LUT).The metric reports the number of wastewater treatment sites where one or more discharges are confirmed as failing in calendar year. This is reported as a percentage of the total number of discharges.This measures whether STWs are treating wastewater in compliance with permitted numeric parameter limits and provides insight into the reliability of the processes and assets. 
Performance could be affected by, for example, asset failures, changes in weather (cold weather affecting biological processes) or changes in load being received at the site.
This could also be an indicator of responses and recovery, with the operational response potentially affecting 12-month rolling parameters.</t>
  </si>
  <si>
    <t>Numerical score.Customer measure of experience (C-MEX) is a financial and reputational incentive mechanism designed to provide customers in the water sector with excellent levels of service. Companies receive a score based on the satisfaction ratings given by customers in monthly surveys. C-MEX comprises of two surveys, CSS and CES
-CSS the customer service survey – a customer satisfaction survey of a sample of residential customers who have contacted their company which asks them how satisfied they are with how the company has handled their issue
-CES the customer experience survey – a customer satisfaction survey of a randomly selected sample of a company’s overall residential customer base which asks them how satisfied they are with their company.Root cause could be any aspect of the value chain and may not be possible to disaggregate cause across asset classes.</t>
  </si>
  <si>
    <t>Numerical score.Customer measure of experience (C-MEX) is a financial and reputational incentive mechanism designed to provide customers in the water sector with excellent levels of service. Companies receive a score based on the satisfaction ratings given by customers in monthly surveys. C-MEX comprises of two surveys, CSS and CES
-CSS the customer service survey – a customer satisfaction survey of a sample of residential customers who have contacted their company which asks them how satisfied they are with how the company has handled their issue
-CES the customer experience survey – a customer satisfaction survey of a randomly selected sample of a company’s overall residential customer base which asks them how satisfied they are with their company.Root cause could be any aspect of the value chain and may not be possible to disaggregate cause across asset classes. Could be heavily influenced by call centre responses. CSS could provide some view of response and recovery from customers who recently contacted the water company about the problem and who satisfied they are with the response.</t>
  </si>
  <si>
    <t xml:space="preserve">Total number of complaints.Total household complaints as reported to CCWater for the current reporting year. Includes both written complaints made by customers to companies and those received by CCWater. Information is presented:
-Written complaints to company by categories: Billing, Water and Wastewater.
-Complaints made to CCW by categories: Billing and charges, Water, Wastewater, Administration, Metering and Other.Data presented in CCW reports by category, but reported at aggregate level in this measure. Total complaints also reflects ability to resolve complaints to complains and is a measure of how well complains were handled. </t>
  </si>
  <si>
    <t>Total number of connected household properties.Total connected household properties. Total connected household properties as at 31 March of the current reporting year (zero decimal places). To avoid double counting this should be the sum of water-only, wastewater-only and dual-service properties.Measure of connected households. Measure changes related to growth and development. Used as normalisation measure. Trends in connected households may indicate need to improve demand supply balance or capacity of wastewater services. Considered and explanatory factor rather that measure of resilience.</t>
  </si>
  <si>
    <t xml:space="preserve">Normalised complaints measure.Total household complaints per 10,000 connections. Normalised version of total household complains measure. APR/RAG 3C.5.Data presented in CCW reports by category, but reported at aggregate level in this measure. Total complaints also reflects ability to resolve complaints to complains and is a measure of how well complains were handled. </t>
  </si>
  <si>
    <t>PSR Reach: the percentage of households that the company supplies with water and/or wastewater services which have at least one individual registered on the company’s PSR.PSR Reach: the percentage of households that the company supplies with water and/or wastewater services which have at least one individual registered on the company’s PSR.Not operational resilience.</t>
  </si>
  <si>
    <t>Mains repairs per 1000 km.The total number of proactive mains repairs carried out in period. Divided by total length of mains.
Proactive repair expected to be in response to actively identify maintenance prior to failures:
-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Any repair work undertaken on the water mains (i.e. all pipes conveying treated water around the distribution point but not including communication pipes or supply pipes) shall be included.
- Any work that is not undertaken on the mains e.g. solely on a ferrule, hydrant, valve and clamp associated with the ancillary which does not involve a repair on the main shall be excluded. Clamps used to repair the main shall be included.
- All incidents should be included which involve over-pressure or pressure cycling, and surge failures, etc., which reflect the system operating conditions, even where these failures are accidental rather than associated with weaknesses in pipe condition.-This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All incidents should be included which involve over-pressure or pressure cycling, and surge failures, etc., which reflect the system operating conditions, even where these failures are accidental rather than associated with weaknesses in pipe condition.</t>
  </si>
  <si>
    <t>Mains repairs per 1000 km.The total number of reactive mains repairs carried out in period. Divided by total length of mains.
Reactive repair expected to be in response to report by customers:
-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Any repair work undertaken on the water mains (i.e. all pipes conveying treated water around the distribution point but not including communication pipes or supply pipes) shall be included.
- Any work that is not undertaken on the mains e.g. solely on a ferrule, hydrant, valve and clamp associated with the ancillary which does not involve a repair on the main shall be excluded. Clamps used to repair the main shall be included.
- All incidents should be included which involve over-pressure or pressure cycling, and surge failures, etc., which reflect the system operating conditions, even where these failures are accidental rather than associated with weaknesses in pipe condition.-This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All incidents should be included which involve over-pressure or pressure cycling, and surge failures, etc., which reflect the system operating conditions, even where these failures are accidental rather than associated with weaknesses in pipe condition.</t>
  </si>
  <si>
    <t>Mains repairs per 1000 km.The total number of reactive and proactive mains repairs carried out in period. Divided by total length of mains.
Any mains repair activity regardless of driver: 
- Mains bursts include all physical repair work to mains from which water is lost. 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Any repair work undertaken on the water mains (i.e. all pipes conveying treated water around the distribution point but not including communication pipes or supply pipes) shall be included.
- Any work that is not undertaken on the mains e.g. solely on a ferrule, hydrant, valve and clamp associated with the ancillary which does not involve a repair on the main shall be excluded. Clamps used to repair the main shall be included.
- All incidents should be included which involve over-pressure or pressure cycling, and surge failures, etc., which reflect the system operating conditions, even where these failures are accidental rather than associated with weaknesses in pipe condition.-This is attributable to pipes, joints or joint material failures or movement, or caused or deemed to be caused by conditions or original pipe laying or subsequent changes in ground conditions (such as changes to a road formation, loading, etc. where the costs of repair cannot be recovered from a third party).
- All incidents should be included which involve over-pressure or pressure cycling, and surge failures, etc., which reflect the system operating conditions, even where these failures are accidental rather than associated with weaknesses in pipe condition.</t>
  </si>
  <si>
    <t>The total number of internal sewer flooding incidents proactively reported by customers. number of internal sewer flooding incidents per 10,000 sewer connection.Number of internal sewer flooding incidents reported by customers. The metric reported in the APR table 3G provides both the absolute number of incidents and a normalised number (normalised by number of sewer connections).
This includes both flooding
due to overloaded sewers (hydraulic flooding) and due to other causes (FOC). Flooding caused by blockages or surface water runoff are excluded.
Incidents as a result of severe weather (1 in 20 year rainfall) can be classified as such and reported separately.Sewer flooding is a measure of the reliability of the network. Performance is be influenced by weather and other external factors.
The separate categorisation of incidents caused by severe weather means this can be an indicator of resistance, but may need to be normalised against the number of severe weather incidents that occur. The incidents that are caused by severe weather are not formally reported and are generally noted in commentary.
Broad coverage of applicable assets from sewers and rising mains to pump stations and STWs.</t>
  </si>
  <si>
    <t>The total number of internal sewer flooding incidents reactively identified by the company. number of internal sewer flooding incidents per 10,000 sewer connection.Number of internal sewer flooding incidents proactively identified by the companies (additional properties identified). The metric reported in the APR table 3G provides both the absolute number of incidents and a normalised number (normalised by number of sewer connections).
This includes both flooding
due to overloaded sewers (hydraulic flooding) and due to other causes (FOC). Flooding caused by blockages or surface water runoff are excluded.
Incidents as a result of severe weather (1 in 20 year rainfall) can be classified as such and reported separately.This measure is about how many incidents are proactively identified by the company and so is entirely reliant on level of activity undertaken by the company.</t>
  </si>
  <si>
    <t>The total number of internal sewer flooding incidents. Number of internal sewer flooding incidents per 10,000 sewer connection.The total number of internal sewer flooding incidents, including those  reported by customers and those proactively identified by companies. The metric reported in the APR table 3G provides both the absolute number of incidents and a normalised number (normalised by number of sewer connections).
This includes both flooding
due to overloaded sewers (hydraulic flooding) and due to other causes (FOC). Flooding caused by blockages or surface water runoff are excluded.
Incidents as a result of severe weather (1 in 20 year rainfall) can be classified as such and reported separately.Sewer flooding is a measure of the reliability of the network. Performance is be influenced by weather and other external factors.
The separate categorisation of incidents caused by severe weather means this can be an indicator of resistance, but may need to be normalised against the number of severe weather incidents that occur. The incidents that are caused by severe weather are not formally reported and are generally noted in commentary.
Broad coverage of applicable assets from sewers and rising mains to pump stations and STWs.</t>
  </si>
  <si>
    <t>DWI measure of Event Risk. The Event Risk Index (ERI) is a measure designed to illustrate the risk arising from water quality events during the previous calendar year. It is calculated by assessment of the: seriousness of the event; company performance in managing the event; impact of the event; and total population served by the company. See DWI-Event-Risk-Index-ERI.pdf for more information.A drinking water quality measure is required to allow companies to move away from the current event response categorisation to a risk based methodology to assess the impacts of events on consumers and to promote proactive risk mitigation. 
Event risk index focusses on water quality events which are more serious than compliance measured by CRI. The following outlines the broad principles of the ERI measure:
- the seriousness of each drinking water quality event (the Event Category score)
- a measure of the company performance in managing the event (the Assessment Outcome score)
- the impact of each event – based on a simple measure of the population affected and duration in hours.
In some circumstances compliance failures are reported as an event, and therefore may contribute to both CRI and ERI. Most of these will attract an ERI score of 0 on the basis that they are assessed as compliance breaches. There may be circumstances, however, where it is appropriate to score such occurrences under both the CRI and ERI indices, depending on the outcome of the company investigations and DWI assessments. 
Excluded events. Notified events where there was no impact on water quality, for example works taken out of service because of flooding; PHE report of cryptosporidiosis in community that was not found to be caused by public water supply; events associated with private water supplies.Any asset or external activity that causes a water quality event. Could be asset reliability, resistance to external events. Measure includes a impact score representing the duration of the incident and the population affected. Most likely to caused by treatment and distribution assets and impacts.</t>
  </si>
  <si>
    <t>Total number of sewer blockages on the current network (i.e. the sewerage network including private sewers and lateral drains transferred as a result of schemes made by the Secretary of State / Welsh Ministers under the Water 
Industry (Schemes for Adoption of Private Sewers) Regulations 2011.).A blockage is an obstruction in a sewer which causes a reportable problem (not caused by hydraulic overload), such as flooding or discharge to a watercourse, unusable sanitation, surcharged sewers or odour.
The guidance does not specify any exclusions.This measure can be influenced by the level of proactive activity undertaken by the company to jet and clean sewers before blockages occur. It is also influenced by customers and the type of waste which enters the sewer system (particularly FOG). This could also be influenced by improved levels of redundancy (storage) combined with level monitoring to allow a response before it becomes a reportable problem.</t>
  </si>
  <si>
    <t>Total number of gravity sewer collapses on the current network. This is a count and is not normalised by sewer length and excludes rising main bursts.Number of sewer collapses.
Includes any failure on a pipe requiring replacement or repair. This includes rising main pipe bridges and failures on the infrastructure network, including inputs into the inlet of treatment works and terminal pumping station rising mains
Exclusions stated as: proactively identified collapses; third-party damage; manhole damage and internal backdrops; non-structural failures; root ingress and path repairs or relining.Performance relates to reliability of assets and their ability to meet their designed pass-forward flow. Could be interpreted as "unplanned" failures on the wastewater network (due to exclusion of proactive jobs).
Performance could be affected by, for example, changes in weather (particularly temperature).
Changes in a company's proactive identification of collapses will affect this measure (both up and down).
A company's ability to respond to a collapse before a customer contact is made could potentially affect this measure (only collapses resulting in a customer contact or unplanned escape are reported) but this is a weak link.</t>
  </si>
  <si>
    <t>Total number of rising mains bursts on the current network (i.e. the sewerage network including private sewers and lateral drains transferred as a result of schemes made by the Secretary of State / Welsh Ministers under the Water Industry (Schemes for Adoption of 
Private Sewers) Regulations 2011.) The count should be consistent with the measure definition in https://www.ofwat.gov.uk/wp_x0002_content/uploads/2018/03/20190327-7.-Sewer-collapses-final-reporting_x0002_guidance.pdf (but not normalised by sewer length and excluding gravity sewer collapses).Number of rising main bursts.
Includes any failure on a pipe requiring replacement or repair. This includes rising main pipe bridges and failures on the infrastructure network, including inputs into the inlet of treatment works and terminal pumping station rising mains
Exclusions stated as: proactively identified collapses; third-party damage; manhole damage and internal backdrops; non-structural failures; root ingress and path repairs or relining.Performance relates to reliability of assets and their ability to meet their designed pass-forward flow. Could be interpreted as "unplanned" failures on the wastewater network (due to exclusion of proactive jobs).
Performance could be affected by, for example, changes in weather (particularly temperature), or variations in internal pressure (pressure transients in rising mains).
Changes in a company's proactive identification of collapses will affect this measure (both up and down).
A company's ability to respond to a collapse before a customer contact is made could potentially affect this measure (only collapses resulting in a customer contact or unplanned escape are reported) but this is a weak link.</t>
  </si>
  <si>
    <t>Total length of sewer (including rising mains) laid or structurally refurbished post 2001. Reported length should include both legacy assets and formerly private sewers and lateral drains transferred into the company's ownership on (or in the case of rising mains, from) 1 October 2011.This is a measure of new sewers laid or structurally refurbished since 2001 and hence is a indicator of the overall age profile of the network. It excludes sewers laid before 2001 and so does not give a complete picture of the profile and would need normalisation against total sewer length to indicate overall replacement rates.Sewers are replaced based on a number of drivers including growth, failure or deterioration and resilience. An increase in the length of new sewers laid could be an indicator of improved resilience or it could be an indicator of growth. Without normalisation or a picture of the whole asset age profile it is difficult to link this to resilience. In addition, there are many studies which show that age is not necessarily related to failure (sometime dependent on material for pipes).</t>
  </si>
  <si>
    <t>The total number of complaints received in any format during the year relating to odour from sewerage service assets.Number of odour related complaints related to any sewerage service asset. No exclusions noted in the guidance.The measure will be related to the number of incidents. It could be influenced by proactive activities undertaken by the company to identify and act on odour before complaints are received. It could be influenced by local action groups coordinating the raising of complaints. This is an indicator of the ability of assets to perform without causing an environmental impact and so is a measure of reliability.</t>
  </si>
  <si>
    <t>Measure of energy usage (electricity, gas, liquid fuels) by the water resource business units (irrespective of the power source). Energy usage should be measured as that which is either imported or self-generated and used in relevant business unit. No account should be taken of self generated energy that is exported from the business unit where it is 
generated. Fleet transport and standby generation should be included as should an allowance for administrative buildings and head office function.Measure of energy usage (electricity, gas, liquid fuels) by the water resource business units (irrespective of the power source). Energy usage should be measured as that which is either imported or self 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function.Could be impacted by demand, weather causing unavailability of some raw water sources requiring the use of others. Efficiency of pumps and energy sources. Failure of assets. Energy efficient sources likely to be used in priority to less efficient sources. Geography and availability of source types will influence individual company 'baseline'.</t>
  </si>
  <si>
    <t>The company level water resources capacity, which should be the sum of all company water resource zones (WRZs) across all of its licensed areas. 
Capacity is measured in terms of water resources yield which captures the average volume of water available from the environment and constrained by water resources control assets. See RAG 4 Appendix 2 for guidance on the calculation of water resources yield.Water resources yield is a sub-component of existing supply-demand balance calculations, however there is no pre-defined methodology that companies can follow to calculate it. Water resources yield will capture the average volume of water available from the 
environment (dependent on the level of service and planning period) and constrained by water resources control assets. These will be the assets which provide water for raw water transport and/or treatment and will typically include boreholes, reservoirs and river abstraction assets.  Assets that sit outside of the water resources control assets boundary like, for example, the water treatment capacity of the water resource zone (WRZ), will not influence the reporting of water resources yield. Water resources yield is constrained by:
- the company’s agreed level of service (the return period of drought resilience and frequency of restriction implementation)
- the company’s agreed planning period (the period over which the amount of water available is measured e.g. dry year annual average)
- the baseline hydrological/hydrogeological (source) yield
-  the abstraction licence availability
-  the raw water abstraction asset capacities (e.g. abstraction pumps)
The company level water resources capacity, which should be the sum of all company water resource zones (WRZs) across all of its licensed areas. Capacity is measured in terms of water resources yield which captures the average volume of water available from the 
environment and constrained by water resources control assets. See RAG 4 Appendix 2 for guidance on the calculation of water resources yield.Water resources yield can change due to:
- water quality impacts
- abstraction licence changes (under current framework)
- future abstraction reform impacts
- changes to the actual asset/source base providing the supplies
- drought forecasts and environmental destination</t>
  </si>
  <si>
    <t>Measure of energy usage (electricity, gas, liquid fuels) by the raw water transport business unit (irrespective of the power source). Energy usage should be measured as that which is either imported or self-generated and used in relevant business unit. No account should be taken of self generated energy that is exported from the business unit where it is 
generated. Fleet transport and standby generation should be included as should an allowance for administrative buildings and head office function.Measure of energy usage (electricity, gas, liquid fuels) by the raw water transport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
Energy consumption on raw water transport assets:
- Pipelines and aqueducts. Where a water abstraction site and water treatment works are co-located on the same site, then the raw water effectively ‘by-passes’ the raw water transport stage and the assets should be allocated to raw water abstraction.
- Booster pumps, valves, meters and other equipment within the raw water distribution network not already defined elsewhere as Raw Water Abstraction.
- Leakage detection equipment.
- IT assets – network control.
- Vehicles.
- Premises.Could be impacted by demand, weather causing unavailability of some raw water sources requiring the use of others. Efficiency of pumps and energy sources. Failure of assets. Energy efficient sources likely to be used in priority to less efficient sources. Geography and availability of source types will influence individual company 'baseline'.</t>
  </si>
  <si>
    <t>The number of water treatment works that require remedial action because of raw water deterioration. All works should be supported by the drinking water inspectorate (DWI) or in the case of planned activity be proposed to the DWI. The works should be included in the year the substantive activity is planned to take place.The number of water treatment works that require remedial action because of raw water deterioration. All works should be supported by the drinking water inspectorate (DWI) or in the case of planned activity be proposed to the DWI. The works should be 
included in the year the substantive activity is planned to take place.A measure of planned activity to improve water treatment in response to deteriorating water quality.  Deterioration of raw water quality likely to be driven by reliability and resistance of sources. Some sources may deteriorate to be compromised under normal operational conditions and others under exception conditions. Causes could be similar to changes in water resources yield.</t>
  </si>
  <si>
    <t xml:space="preserve">Measure of energy usage (electricity, gas, liquid fuels) by the water treatment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function.Measure of energy usage (electricity, gas, liquid fuels) by the water treatment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function.Changes in demand requiring more water treatment. Raw water quality impacting treatment process operations. Efficiency of MEICA assets. </t>
  </si>
  <si>
    <t>The installed design/constructed capacity of treated water service reservoirs within the water supply system including treated water reservoirs at water treatment works and any secondary disinfection plant on reservoir sites. Include break pressure tanks. Exclude decommissioned assets.The installed design/constructed capacity of treated water service reservoirs within the water supply system including treated water reservoirs at water treatment works and any secondary disinfection plant on reservoir sites. Include break pressure tanks. Exclude decommissioned assets.Adding resistance and redundancy to network. Company baseline like to be influenced by geography and water sources. Measure may need normalising to provide context. Greater storage capacity per total demand may influence response and recovery metrics by providing a buffer for asset reliability.</t>
  </si>
  <si>
    <t>The installed design/constructed capacity of treated water storage towers within the water supply system. Exclude decommissioned assets.The installed design/constructed capacity of treated water storage towers within the water supply system. Exclude decommissioned assets.Adding resistance and redundancy to network. Company baseline likely to be influenced by geography and water sources. Measure may need normalising to provide context. Greater storage capacity per total demand may influence response and recovery metrics by providing a buffer for asset reliability.</t>
  </si>
  <si>
    <t>Measure of energy usage (electricity, gas, liquid fuels) by the treated water distribution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function.Measure of energy usage (electricity, gas, liquid fuels) by the treated water distribution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function.Changes in demand requiring more distribution. Geography of asset base. Efficiency of MEICA assets. Operational strategies</t>
  </si>
  <si>
    <t>Total length of potable mains relined in report year. Include all spray applied lining.Total length of potable mains relined in report year. Include all spray applied lining. Not reported by size band.Could be driven by hydraulic capacity, structural reliability or resistance.</t>
  </si>
  <si>
    <t>Total length of potable mains renewed in report year. Include mains whose prime purpose is renewal of an existing main, even where existing main remains in service (i.e. is not abandoned immediately on commissioning of new main). Include mains sleeving/pipe cracking/sliplining where used for this category of work.Total length of potable mains renewed in report year.  Include mains whose prime purpose is renewal of an existing main, even where existing main remains in service (i.e. is not abandoned immediately on commissioning of new main). Include mains sleeving/pipe cracking/slip lining where used for this category of work. Not reported by size band.Could be driven by hydraulic capacity, structural reliability or resistance.</t>
  </si>
  <si>
    <t>Total length of new potable mains laid in report year. Include new mains and mains renewals involving upsizing, whose prime justification is the requirement for additional capacity. Total length of new potable mains laid in report year. Include new mains and mains renewals involving upsizing, whose prime justification is the requirement for additional capacity. Not reported by size band.Could be driven by hydraulic capacity, structural reliability or resistance, or growth.</t>
  </si>
  <si>
    <t>The total number of lead communication pipes replaced for quality reasons (as a result of the lead quality programme to deal with the revised Drinking Water Regulations). All replacement activity under quality, must have been confirmed by DWI in the schedule of works attached to a legally binding instrument of works. This must be consistent with the programme of work funded under the PR19 for 
meeting lead standards. Include all lead communication pipes which are replaced at customers' request under Regulation 30(1) of the Water Supply (Water Quality) Regulations 2016.The total number of lead communication pipes replaced for quality reasons (as a result of the lead quality programme to deal with the revised Drinking Water Regulations). All replacement activity under quality, must have been confirmed by DWI in the schedule of 
works attached to a legally binding instrument of works. This must be consistent with the programme of work funded under the PR19 for meeting lead standards. Include all lead communication pipes which are replaced at customers' request under Regulation 30(1) of the Water Supply (Water Quality) Regulations 2016.Water quality. Considered reliability of service of for water quality under normal conditions.</t>
  </si>
  <si>
    <t>The total company meter penetration - this line should correspond to that used in water resource management plans and reporting. Calculated excluding void properties.Scope is all residential customer meters.Meter penetration will increase as a result of more optant and selective meter installations. This will closely relate to initiatives to increase meter penetration. This is only weakly related to resilience of the company overall by influencing the supply / demand balance but does not relate to resilience of within the meter asset group itself.</t>
  </si>
  <si>
    <t>Total length of sewer renovated or replaced in the report year. The length reported is the actual length physically renovated or replaced rather than the distance between the manholes either side of the section of pipe in question.Relates only to the length of sewer renovated or replaced. It is not explicitly stated within the metric what the driver for replacement or renovation is.This driver for the work is most likely related to deterioration or failure of the asset leading to replacement or renovation and so this links directly to reliability. However, it is not clear from the metric how much rehab has taken place against how much rehab is needed to keep pace with deterioration. The metric is also a length representing a point in time and doesn't indicate the total length rehabbed and is not normalised by total length of the network.</t>
  </si>
  <si>
    <t>The new or additional volume provided to meet a requirement to increase the storm tank capacity to 68 l/hr or to 2 hours retention at max flow into the tanks by schemes listed in the WINEP / NEP, delivered in the report year and for which costs are reported in 4M.13-15. Include the additional storm tank capacity avoided by schemes which address the requirement “indirectly”, for example by increasing the flow to full treatment, providing the alternative solution is agreed with the Environment Agency / Natural Resources Wales.This relates to additional storage being installed at STWs to meet tightened consents. It only represents a point in time and doesn’t provide an indication of the cumulative additional storage provided or normalisation against number of connections or total load received.The root cause is new storm tank capacity consents. Installation of new storm storage relates to resilience in terms of redundancy, resistance and reliability but because it is not reflective of ongoing activities, it is less useful without trending or normalised assessment of cumulative additional storage against modelled needs.</t>
  </si>
  <si>
    <t>The volume of new or additional storage in the network provided to meet new or tightened spill frequency requirements at CSOs etc, by schemes listed in the WINEP / NEP delivered in the report year and for which costs are reported in 4M.16-18.
Storage volumes associated with non-WINEP / non-NEP schemes (e.g. that provided for the prevention of sewer flooding to properties) should be excluded. The volume reported should be the volume required to meet the permit conditions (most commonly the storage volume that must be filled before any discharge takes place), rather than what was actually constructed (which may be different due to factors related to the design or construction).This relates to additional storage being installed in the network to meet tightened consents. It only represents a point in time and doesn’t provide an indication of the cumulative additional storage provided or normalisation against number of connections or sewer length.The root cause is new spill frequency consents. Installation of new network storage relates to resilience in terms of redundancy, resistance and reliability but because it is not reflective of ongoing activities, it is less useful without trending or normalised assessment of cumulative additional storage against modelled needs.</t>
  </si>
  <si>
    <t>Number of intermittent discharge sites at which event duration monitors are installed during the report year. The associated costs are reported in 4M.4-6. No account should be taken of other activity for which costs are also reported in 4M.4-6 e.g. permit applications.Number of event duration monitors installed at intermittent discharge sites.The installation of EDMs will support improved focus on resilience and targeting of activities, but does not in itself allow any assessment of resilience. There is a weak link with response and recovery (more EDMs should allow quicker response to spills) but this is inferred and a better metric may be operational responses as a direct result of information received from EDMs or other network sensors.</t>
  </si>
  <si>
    <t>Number of STWs at which WINEP / NEP flow monitoring schemes under driver codes U_MON4 and U_MON5 have been delivered in the report year and for which the associated costs are reported in 4M.7-9.This relates to installation of new monitors being installed at STWs to meet tightened consents. It only represents a point in time and doesn’t provide an indication of the cumulative additional number of monitors installed or normalisation against total number of works or total number of monitors.The installation of new flow monitors will support improved focus on resilience and targeting of activities, but does not in itself allow any assessment of resilience. There is a weak link with response and recovery (more monitors should allow quicker response to spills) but this is inferred and a better metric may be operational responses as a direct result of information received from flow monitors.</t>
  </si>
  <si>
    <t xml:space="preserve">Measure of energy usage (electricity, gas, liquid fuels)  (irrespective of the power source). Energy usage 
should be measured as that which is either imported or self-generated and used in relevant business unit. No account should be taken of self generated energy that is exported from the business unit where it is generated. Fleet transport and standby generation should be included as should an allowance for administrative buildings and head office function.Measure of energy usage (electricity, gas, liquid fuels) by wastewater collection, network and treatment assets (irrespective of the power source). Energy usage should be measured as that which is either imported or self-generated and used in the relevant business unit. No account should be taken of self-generated energy that is exported from the business unit where it is generated. Fleet transport and standby generation should be included as should an allowance for administrative buildings and head office function.Changes in flow and load requiring additional pumping or treatment activities. Efficiency of MEICA assets. </t>
  </si>
  <si>
    <t xml:space="preserve">Measure of energy usage (electricity, gas, liquid fuels) by the 
bioresources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function.Measure of energy usage (electricity, gas, liquid fuels) by the
bioresources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function.Changes in flow and load requiring additional pumping or treatment activities. Efficiency of MEICA assets. </t>
  </si>
  <si>
    <t>Duplicate or not currently reported so not assessed.Total number of pollution incidents (category 1 to 3) from sewerage assets as normalised. Includes pollution incidents from the sewerage system and assets: 
- Wastewater treatment works
- Sewers and  transferred drains, sewers, rising mains and pumping stations
- CSOs but excluding satisfactory CSOs
- Pumping stations
- Rising mains
- Storm tanks
- surface water outfalls
Excludes incidents from water treatment and distribution assets.
Incidents from  CSOs that are satisfactory / compliant, deemed not to be having an unacceptable impact on the environment will not be included. Those that are assessed as having  an unacceptable impacts will be reported. Satisfactory overflows meet the environmental criteria and modern standards of engineering for storm overflow structures, aesthetic control and have sufficient capacity. Satisfactory CSOs may become unsatisfactory if not maintained. Satisfactory CSO will have an acceptable design capacity.
Measure is aggregation of 'all' incidents and assets.Performance influenced by resistance to storm events or reliability of assets to storm events on basis of maintenance noting:
-Incidents reported could result from asset failure caused by asset deterioration, blockages or hydraulic overload. 
-Specifically for Satisfactory CSOs which have been deemed to be of an appropriate design standard, incidents not considered to have an impact on the environment will not be reported, but those do have an impact will be reported.
-For all non compliant and  substandard CSOs all incidents will be reported.
Measure influenced by weather, classification of CSOs, asset maintenance and resistance factors and normalisation length.
Measure is PC and hence likely to be a focus by companies already.</t>
  </si>
  <si>
    <t>The performance of waste water treatment works (to treat and dispose of sewage) and water treatment works (for the water supply service) in line with their numeric discharge permit conditions.
The discharge permit compliance metric is reported as the number of failing sites and not the number of failing discharges. The calculation of the metric is set out below.The metric reports the number of wastewater treatment sites where one or more discharges are confirmed as failing in calendar year. This is reported as a percentage of the total number of discharges.This measures whether STWs are treating wastewater in compliance with permitted numeric parameter limits and provides insight into the reliability of the processes and assets. 
Performance could be affected by, for example, asset failures, changes in weather (cold weather affecting biological processes) or changes in load being received at the site.
This could also be an indicator of responses and recovery, with the operational response potentially affecting 12-month rolling parameters.</t>
  </si>
  <si>
    <t>Self-reporting of pollution incidents can contribute to each water company’s proactive and predictive pollution prevention activities leading to prevention and effective management of their responses when incidents do occur. The percentage of self-reporting by the water company of pollution incidents (category 1 to 3) in a calendar year from sewerage and water supply assets. This does not include incidents impacting solely on air or land. Incidents affecting amenity of the water environment, e.g. Bathing Waters, are included. It also includes pollution incidents from transferred/adopted private pumping stations and from transferred/adopted private rising mains (both transferred in October 2016).The percentage of self-reporting by the water company of pollution incidents (category 1 to 3) in a calendar year from sewerage and water supply assets. This does not include incidents impacting solely on air or land. Incidents affecting amenity of the water
environment, e.g. Bathing Waters, are included. It also includes pollution incidents from transferred/adopted private pumping stations and from transferred/adopted private rising mains (both transferred in October 2016).This measure is designed to improve rates of self reporting of pollution incidents by the water companies. Higher levels of self-reported pollutions will be reflective of improved reporting activities and not necessarily linked to operational resilience or asset health. Self-reported pollutions are included in the overall pollution measures.</t>
  </si>
  <si>
    <t>The cumulative number of Water Industry National Environment Programme schemes, investigations and monitoring delivered as a percentage against the plan for each 5-year Asset Management Programme (AMP) period, e.g. April 2020 to March 2025. Including water quality, water resources, fisheries, biodiversity and geomorphology schemes and investigations. Periodic Drivers U_MON1, U_MON2, U_MON3, BW_MON, SW_MON and U_INV2 are not included. NRW use similar WINEP drivers for schemes in Wales but are all prefixed with a ‘W’, e.g. ‘W_U_MON1’.Scope is schemes related to water quality, water resources, fisheries, biodiversity and geomorphology. The measure reports the number of schemes as a percentage of planned activities and as such it is not possible to relate it to specific drivers or asset groups.Because it is not possible to relate the measure to specific drivers or asset groups there is no direct or implied relationship with resilience.</t>
  </si>
  <si>
    <t>The Supply Demand Balance index (SDBI) metric measures how the actual supply demand balance has performed compared to what is set out in a water company’s Water Resources Management Plan (WRMP). It is not compared to Ofwat’s targets for companies. The index is based on the difference between the available headroom and the target headroom specified in a WRMP for each resource zone. The ‘surplus/deficit’ is then expressed as a percentage of the sum of distribution input and target headroom.This is a high level measure assessing headroom in comparison to targets set in the WRMPs. This relates to the entire water supply system.Changes in the measure will be reflective of changes in demand (influenced by a range of factors such as weather and non-residential population) and activities by the company to affect supply (either positively or negatively). This is a reflection of the existing situation rather than a forward looking view but available headroom is an indicator of all aspects of resilience.</t>
  </si>
  <si>
    <t>This indicator shows the percentage of surface water bodies in each status classification and assesses the change in the percentage of water bodies in the UK awarded a good or high surface water status classification under the WFD. Around 10,000 water body assessments are included in the indicator each year; including rivers, canals, lakes, estuaries and coastal waters.Scope is surface water bodies classified under the Water Framework Directive (WFD) in England, Wales, Scotland and Northern Ireland. Includes rivers, canals (Northern Ireland does not report on canals), lakes, estuaries and coastal water bodies.
This does not relate to any specific water company asset groups.Environmental performance of wastewater operations can influence the status of surface water bodies, particularly rivers. Status can also be influenced by other factors such as farming activities and so a direct link between water company operations and surface water status can not be inferred without evidence of the cause of a shift in status.</t>
  </si>
  <si>
    <t>Unplanned maintenance jobs occurring at water treatment works split by water treatment work type (SD to W6) and reported as the proportion (in percentage) of all maintenance jobs in each category. A maintenance job is considered to be unplanned if it results from an unexpected asset failure or reduced asset performance. Treatment type categories are set out in RAG 4.10 6A.As currently defined this includes all MEICA assets at a water treatment works regardless of criticality and all jobs. The definition of unplanned work is not consistent across the industry and not all companies capture work orders at the right level of the asset hierarchy to report this data. Definition would need to clarify which assets are included (for example, sludge treatment is often co-located with STWs and may be included in the reported numbers).If reported in a consistent manner, changes to this metric should reflect changes in operational activities at the companies and an increase in planned work should be reflected in lower % unplanned work and lower failure rates. If definitions are not consistent though, it will not be possible to compare data across the industry and the metric could encourage changes to how data is captured to affect the % unplanned (for example, planned jobs broken out a lower level of the asset hierarchy compared to unplanned jobs).</t>
  </si>
  <si>
    <t>Total number of equipment failures on the sewerage network, split by key equipment type and normalised by the total length of the sewer network (per 10,000km). Total network length should be the same value reported in RAG 4.10 7C.21 – ‘Total length of 'legacy' public sewers as at 31 March’.Similar to unplanned maintenance, this reports equipment failures on network assets and all failures are included regardless of service impact. Only a few companies were able to provide data for this measure, with some not collecting failure data at a low enough level of the hierarchy and some companies did not have asset data for some of the equipment types.If reported in a consistent manner, changes to this metric should reflect changes in operational activities at the companies and an increase in activity should be reflected in lower failure rates. If definitions are not consistent though, it will not be possible to compare data across the industry.</t>
  </si>
  <si>
    <t>The number of assets at water treatment works within each 
condition grade category (see table below), split by water treatment works type (SD to W6). Applicable to all mechanical, electrical and civil assets (not to component level). Treatment type categories are set out in RAG 4.10 6A.The correlation between visual condition and remaining life or failure probability is often weak (for example, pumps or motors) and so care should be taken when relating condition to resilience. However, assets with low failure rates (for example, civils, trunk mains) could benefit from using condition.Changes in condition could be linked to variations in how, and by who, the data is captured which could result in different interpretation or application of the guidance. It may also be that two different people would provide different grades to the same asset. If condition grades are consistently captured, they are an indication of the asset's ability to perform in both existing and unexpected conditions.</t>
  </si>
  <si>
    <t>The number of assets at wastewater treatment works within each condition grade category (see table below), split by wastewater treatment works size. 
Applicable to all mechanical, electrical and civil assets (not to component level).
Treatment works size bands are set out in RAG 4.10 7A. For large wastewater treatment works in size band 6, assets should also be split by treatment classification as set out in RAG 4.10 7B.2.The correlation between visual condition and remaining life or failure probability is often weak (for example, pumps or motors) and so care should be taken when relating condition to resilience. However, assets with low failure rates (for example, civils, trunk sewers) could benefit from using condition.Changes in condition could be linked to variations in how, and by who, the data is captured which could result in different interpretation or application of the guidance. It may also be that two different people would provide different grades to the same asset. If condition grades are consistently captured, they are an indication of the asset's ability to perform in both existing and unexpected conditions.</t>
  </si>
  <si>
    <t>Length of new potable water mains laid. Assets should be allocated by investment driver, as described in the relevant guidance.
For the avoidance of the doubt, any new mains laid to replace an existing main should be excluded from this line and reported in line 2.
The total length of new mains laid is expected to match the year on year difference in APR item 6C.1 - Total length of potable mains as at 31 March. Where there is a mismatch, please include relevant commentary to explain the discrepancy.This is a measure of new mains laid in each of the last 5 years. Lengths are provided for a range of different drivers including resilience. Exclusion of new mains laid to replace existing mains. There are some nuances in the guidance which may mean that companies are interpreting the guidance and therefore reporting numbers in different ways.This is a direct indicator of the length of mains laid for the purposes of resilience. The exclusion of new mains laid to replace existing mains means this measure focuses on redundancy rather than resistance or reliability. These are in-year numbers and not cumulative meaning that they provide less insight on their own and normalisation against total length of network would provide further context.</t>
  </si>
  <si>
    <t>Length of potable water mains upsized (i.e. replaced or renewed but increased in diameter). Assets should be allocated by investment driver, as described in the relevant guidance.
The sum of line 1 and 2 is expected to match APR item 6C.4 - Total length of new potable mains. Where there is a mismatch, please include relevant commentary to explain the discrepancy.This is a measure of mains upsized in each of the last 5 years. Lengths are provided for a range of different drivers including resilience. There are some nuances in the guidance which may mean that companies are interpreting the guidance and therefore reporting numbers in different ways.This is a direct indicator of the length of mains upsized for the purposes of resilience and more specifically resistance and redundancy (to keep operating in unexpected operating conditions). These are in-year numbers and not cumulative meaning that they provide less insight on their own. Normalisation against total length of network would provide further context.</t>
  </si>
  <si>
    <t>Length of new sewers laid. Assets should be allocated by investment driver, as described in the relevant guidance.
For the avoidance of the doubt, any new sewers laid to replace an existing main should be excluded from this line and reported in line 4.This is a measure of new sewers laid in each of the last 5 years. Lengths are provided for a range of different drivers including resilience. Exclusion of new sewers laid to replace existing sewers. There are some nuances in the guidance which may mean that companies are interpreting the guidance and therefore reporting numbers in different ways.This is a direct indicator of the length of sewers laid for the purposes of resilience. The exclusion of new sewers laid to replace existing sewers means this measure focuses on redundancy rather than resistance or reliability. These are in-year numbers and not cumulative meaning that they provide less insight on their own and normalisation against total length of network would provide further context.</t>
  </si>
  <si>
    <t>Length of sewers upsized (i.e. replaced or renewed but increased in diameter). Assets should be allocated by investment driver, as described in the relevant guidance.This is a measure of sewers upsized in each of the last 5 years. Lengths are provided for a range of different drivers including resilience. There are some nuances in the guidance which may mean that companies are interpreting the guidance and therefore reporting numbers in different ways.This is a direct indicator of the length of sewers upsized for the purposes of resilience and more specifically resistance and redundancy (to keep operating in unexpected operating conditions). These are in-year numbers and not cumulative meaning that they provide less insight on their own. Normalisation against total length of network would provide further context.</t>
  </si>
  <si>
    <t>Number of new water pumping stations built. Assets should be allocated by investment driver, as described in the relevant guidance.
The number of new water pumping stations built is expected to match the year on year difference in APR item 6B.20 - Total number of potable water pumping stations that pump into and within the treated water distribution system. Where there is a mismatch, please include relevant commentary to explain the discrepancy.This is a measure of new pump stations constructed in each of the last 5 years. Numbers are provided for a range of different drivers including resilience.This is a direct indicator of the number of new pump stations constructed for the purposes of resilience and more specifically redundancy (to keep operating in unexpected operating conditions). These are in-year numbers and not cumulative meaning that they provide less insight on their own. Normalisation would provide further context.</t>
  </si>
  <si>
    <t>Number of new water pumping stations upsized (i.e. where investment has led to a capacity increase). Assets should be allocated by investment driver, as described in the relevant guidance.This is a measure of pump stations upsized in each of the last 5 years. Numbers are provided for a range of different drivers including resilience.This is a direct indicator of the number of pump stations upsized for the purposes of resilience and more specifically resistance and redundancy (to keep operating in unexpected operating conditions). These are in-year numbers and not cumulative meaning that they provide less insight on their own. Normalisation would provide further context.</t>
  </si>
  <si>
    <t>Additional pumping capacity installed at water pumping stations. This refers to any net increases in capacity from existing capacity (e.g. if a 50 kW station was upgraded to 75 kW, the figure reported in this line would be 25 kW). The activity should be allocated by investment driver, as described in the relevant guidance.
The additional pumping capacity installed at water pumping stations is expected to match the year on year difference in APR item 6B.1 - Total installed power capacity of potable water pumping stations.  Where there is a mismatch, please include relevant commentary to explain the discrepancy.This is a measure of new pump station capacity installed in each of the last 5 years including upsizing and new pump stations constructed. Numbers are provided for a range of different drivers including resilience.This is a direct indicator of the number of pump stations upsized or constructed for the purposes of resilience and more specifically resistance and redundancy (to keep operating in unexpected operating conditions). These are in-year numbers and not cumulative meaning that they provide less insight on their own. Normalisation would provide further context.</t>
  </si>
  <si>
    <t>Number of new pumping stations built on the sewerage network. Assets should be allocated by investment driver, as described in the relevant guidance.
The number of new pumping stations built on the sewerage network is expected to match the year on year difference in APR item 7C.4 - Number of network pumping stations. Where there is a mismatch, please include relevant commentary to explain the discrepancy.This is a measure of new pump stations constructed in each of the last 5 years. Numbers are provided for a range of different drivers including resilience. The number won't necessarily match 7C.4 because data improvements may also be made.This is a direct indicator of the number of new pump stations constructed for the purposes of resilience and more specifically redundancy (to keep operating in unexpected operating conditions). These are in-year numbers and not cumulative meaning that they provide less insight on their own. Normalisation would provide further context.</t>
  </si>
  <si>
    <t>Number of new pumping stations upsized on the sewerage network (i.e. where investment has led to a capacity increase). Assets should be allocated by investment driver, as described in the relevant guidance.This is a measure of pump stations upsized in each of the last 5 years. Numbers are provided for a range of different drivers including resilience.This is a direct indicator of the number of pump stations upsized for the purposes of resilience and more specifically resistance and redundancy (to keep operating in unexpected operating conditions). These are in-year numbers and not cumulative meaning that they provide less insight on their own. Normalisation would provide further context.</t>
  </si>
  <si>
    <t>Additional pumping capacity installed at pumping stations on the sewerage network. This refers to any net increases in capacity from existing capacity (e.g. if a 50 kW station was upgraded to 75 kW, the figure reported in this line would be 25 kW). The activity should be allocated by investment driver, as described in the relevant guidance.
The additional pumping capacity installed at pumping stations on the sewerage network is expected to match the year on year difference in APR item 7C.3 - Total pumping station capacity.  Where there is a mismatch, please include relevant commentary to explain the discrepancy.This is a measure of new pump station capacity installed in each of the last 5 years including upsizing and new pump stations constructed. Numbers are provided for a range of different drivers including resilience.This is a direct indicator of the number of pump stations upsized or constructed for the purposes of resilience and more specifically resistance and redundancy (to keep operating in unexpected operating conditions). These are in-year numbers and not cumulative meaning that they provide less insight on their own. Normalisation would provide further context.</t>
  </si>
  <si>
    <t>Incident classification levels. The Environment Agency classifies incidents according to the level of severity. There are 3 levels. Level 1 This is a failure, which is an uncontrolled sudden large release of retained water. Level 2 This is a serious incident involving any of the following: an emergency drawdown, emergency works, a serious operational failure in an emergency. Level 3 Any incident involving: a precautionary drawdown, unplanned physical works, human error leading to a major (adverse) change in operating procedures. All these incident categories are covered by the regulations. Note also there is a planned inspection regime with monitoring by specialist engineers.The scope is reservoirs and the measure specifically lists incidents that have taken place that have resulted emergency actions, or for lesser events, unplanned work or major changes to operational activities.This will relate to the ability of existing reservoirs to perform the function of retaining and supplying water. This measure is an indicator of the reliability of a reservoir but because it list significant incidents it is less a measure of resistance, except that a failed reservoir is an indicator that a company has reduced resistance to unexpected operational conditions.</t>
  </si>
  <si>
    <t>Part of Risk of severe restrictions in drought.
DO is defined as the supply capability for a water resources system under specified conditions, as constrained by: hydrological yield; licensed quantities; the environment (via licence constraints); abstraction assets; raw water assets; transfer and/or output assets; treatment . Deployable output (DO) forecast (supply). If your source of water is not solely provided by a transfer, you should assess and report your deployable output. For companies in England you should determine using a system response deployable output so that your system is resilient to a 0.2% annual chance of failure caused by a drought. Deployable output is the yield of a commissioned source, or group of sources constrained by:
- hydrological yield
- licensed quantities
- environment (represented through licence constraints)
- pumping plant and well and aquifer properties
- raw water mains and aqueducts
- transfer and output restrictions
- treatment
- water quality, including any risks to your groundwater and surface water sources due to declining water quality or saline intrusion
You should consider the risks of non-renewal for time-limited licences that are due to expire during the period covered by the plan. You should review whether these licences are sustainable and that their use does not cause environmental deterioration. If there are risks with renewal you should describe how you will manage these in your plan. Your deployable output should not include the contributions from any demand or supply drought measures[footnote 15] such as drought permits or orders.Deployable output calculations are complex in nature in the context of stochastically generated droughts. Root causes to changes include:
- hydrological yield
- licensed quantities
- environment (represented through licence constraints)
- pumping plant and well and aquifer properties
- raw water mains and aqueducts
- transfer and output restrictions
- treatment
- water quality, including any risks to your groundwater and surface water sources due to declining water quality or saline intrusion</t>
  </si>
  <si>
    <t>Part of Risk of severe restrictions in drought.Forward looking / forecast for Water resources assets. A methodology, acceptable to regulators, allowing UK water suppliers to make appropriate and justifiable allowances (at peak and average DG1 calculations) for the planned (pollution incidents, power failures etc) loss of water resources when planning capital investment. Reduction in ML/d.This measure comes from water resource planning. There are several methodologies that companies can follow. Water resources could assets could be unavailable for reliability or resistance reasons such as planned maintenance on reservoirs or transfer assets. Pollution incidents on sources or other planned unavailability of sources. Planned outage relates to short term losses of supply and source vulnerability.</t>
  </si>
  <si>
    <t>Risk Assessment Risk Index (RARI) uses similar principles to the Compliance Risk Index and Events Risk Index, adapted for regulation 28 data. The following elements are used in the is index:
1. the severity of the hazard
2. the status of the control measures (i.e. the DWI risk category) 
3. how long new control measures have been required for (where applicable)
4. the site volume supplied or site population (whichever is applicable) as a proportion of the overall company volume supplied or population.Scope is water supply system.The scores do not necessarily represent the risk of each company with regards to water quality, because the scores also reflect the risk appetite of each company and inconsistencies in interpretation of risk categories. In the short and medium term it is expected that the RARI will increase for companies as risks are identified and the measure matures. In the long-term, the index is expected to reduce as risks are addressed by the companies.</t>
  </si>
  <si>
    <t>Asset Risk is the sum of the expected values of each consequence associated with that asset and a function of the probability of each failure mode occurring.
Historic data and the impact of observed conditional data can be used to determine the probability of a Failure Mode’s Effect.The NOMs methodology will calculate Asset Risk for lead assets only.
For reasons of economic efficiency, TOs do not consider every possible failure mode and consequence, only those which are materially significant.</t>
  </si>
  <si>
    <t>Consequence is the monetised value for each of the underlying Financial, Safety, System and Environmental components of a consequence.</t>
  </si>
  <si>
    <t>Count of the number of track infrastructure failures causing train delays occurring in the last 13 periods.</t>
  </si>
  <si>
    <t>Count of the number of faults in the last 13 periods requiring attention within two or twenty 
four hours for all assets within Network Rail’s buildings portfolio excluding lifts and escalators, and access gates.</t>
  </si>
  <si>
    <t>Count of the number of telecoms failures causing train delays occurring in the last 13 
periods.</t>
  </si>
  <si>
    <t>This is a measure which shows the percentage improvement of asset sustainability compared to the baseline. The baseline is the outturn at the end of CP4. Depending on the asset type, asset sustainability is measured either by remaining life of the asset or by asset condition score and is weighted by the replacement value of the asset. 
It is an annual update of an end of control period figure, rather than a year-end figure. Depending on the asset type, asset sustainability is measured either by remaining life of the asset or by asset condition score and is weighted by the replacement value of
the asset.
Since 2014 we have measured remaining life in an equivalent way across our asset classes through the Composite Sustainability Index (CSI). The CSI measure is reported on an annual basis and is accompanied with longer term forecasts. It measures the percentage change in asset remaining life (noting we have assessed that in aggregate our assets have around 40% of residual remaining life).
After initial work to address data gaps, since 2017 it has become a reliable means to monitor changing asset condition and remaining life.</t>
  </si>
  <si>
    <t>Failure likelihood of any given asset .</t>
  </si>
  <si>
    <t>Service Affecting Failure (a failure that caused delay to a train) likelihood of any given asset .</t>
  </si>
  <si>
    <t>Annual gross tonnages carried over a section of track .</t>
  </si>
  <si>
    <t>Average time taken to repair any given asset .</t>
  </si>
  <si>
    <t>Average time to attend to the asset on-site .</t>
  </si>
  <si>
    <t>Analysis of installation date to output age of asset. Often analysed against failures to understand optimal renewal policies or life expectancy. Often installation date is not filled in by engineers so is infilled using data science techniques .</t>
  </si>
  <si>
    <t>Monitoring the alignment in rail (mm), measure separately for horizontal and vertical. Any serious movement will require intervention .</t>
  </si>
  <si>
    <t>Spikes in electrical current pre-empt asset failures or the end of life of the asset .</t>
  </si>
  <si>
    <t>Average delay to passenger and freight service caused by asset failure .</t>
  </si>
  <si>
    <t>The component types of an asset are used as triggers to indicate end of design life. For example, Filament Signal Heads as opposed to LED Signal Heads or wooden sleepers as opposed to concrete, mechanical points (hand operated) as opposed to pneumatic etc. .</t>
  </si>
  <si>
    <t>Number of trains in operation on a section of track .</t>
  </si>
  <si>
    <t>Total hours maintenance spent on fixing asset usually measure per year .</t>
  </si>
  <si>
    <t>Ground movement per year (mm) for embankments and cuttings .</t>
  </si>
  <si>
    <t>.</t>
  </si>
  <si>
    <t>Southern Water (PR14).</t>
  </si>
  <si>
    <t>Southern Water, South Staffs Water (PR14).</t>
  </si>
  <si>
    <t>Thames Water (PR14).</t>
  </si>
  <si>
    <t>South Staffs Water (PR14).</t>
  </si>
  <si>
    <t>A new improved AHM based on reactive work order data. (Improvements to include better analysis and inclusion/exclusion rules.).</t>
  </si>
  <si>
    <t>An AHM based on existing remote monitoring for availability, performance, security, application of updates, antivirus, etc. (as available).</t>
  </si>
  <si>
    <t>No. per year.</t>
  </si>
  <si>
    <t>% per year.</t>
  </si>
  <si>
    <t>No. per 100 km per year.</t>
  </si>
  <si>
    <t>No. per 100km.</t>
  </si>
  <si>
    <t>m3/ connection/year.</t>
  </si>
  <si>
    <t>m3/ km/day.</t>
  </si>
  <si>
    <t>days / pumps/ year.</t>
  </si>
  <si>
    <t>No. / 1000 connections / year.</t>
  </si>
  <si>
    <t>Hours / pumping station / year.</t>
  </si>
  <si>
    <t>%.</t>
  </si>
  <si>
    <t>The planned total length of sewers to be surveyed by CCTV in the next period (e.g. 12 months) .</t>
  </si>
  <si>
    <t>Planned expenditure on mains flushing in the next period (e.g. 12 months).</t>
  </si>
  <si>
    <t>The total length of mains flushed.</t>
  </si>
  <si>
    <t>Total number of direct communications (e.g. letter, emails) relevant to the PC, sent to each customer per year.</t>
  </si>
  <si>
    <t>Number of (random) WQ samples.</t>
  </si>
  <si>
    <t>Proportion of work completed from relevant parts of maintenance/renewal programme.</t>
  </si>
  <si>
    <t>The number of valve testing operations carried out per valve.</t>
  </si>
  <si>
    <t>Proportion of relevant sensors believed/known to be non-functioning.</t>
  </si>
  <si>
    <t>The total number of failures that occur on assets that the company has identified for intervention (renewal, refurbishment etc.).</t>
  </si>
  <si>
    <t>The total number of failures (e.g. bursts, blockages, pollutions) forecast by company models.</t>
  </si>
  <si>
    <t>The total number of alarms.</t>
  </si>
  <si>
    <t>Total number of reactive work orders on site/asset types relevant to the PC.</t>
  </si>
  <si>
    <t>Proportion of time that flow is believed to have exceeded WwTW consented flow to full treatment consent (mean across all WwTW, weighted by WwTW PE).</t>
  </si>
  <si>
    <t>The proportion of customers with  a single source of supply.</t>
  </si>
  <si>
    <t>Mean condition grade by relevant asset type.</t>
  </si>
  <si>
    <t>Media index score (positivity of media towards company).</t>
  </si>
  <si>
    <t>The number of news stories (local and national) related to the PC in question or a contributing factor (e.g. news stories on sewer blockages affect pollution incidents).</t>
  </si>
  <si>
    <t>Proportion of relevant asset data that is missing or invalid.</t>
  </si>
  <si>
    <t>Proportion of relevant operational data (e.g. work order data, telemetry data) that is missing or invalid.</t>
  </si>
  <si>
    <t>Proportion of relevant operational data sources (e.g. measured flow points) monitored remotely.</t>
  </si>
  <si>
    <t>The mean time taken to respond to an alarm (i.e. from alarm being raised to first response on site).</t>
  </si>
  <si>
    <t>The number of alarms that are not responded to, per day.</t>
  </si>
  <si>
    <t>Mean number of revisits required within 3 months, to assets (of relevant types) which had been previously repaired (as an indicator of quality/reliability of repairs).</t>
  </si>
  <si>
    <t>Mean waiting time when customers phone the company with an issue relevant to the PC.</t>
  </si>
  <si>
    <t>Mean time for the company to respond, when the company has sent an email or letter relevant to the PC.</t>
  </si>
  <si>
    <t>Bespoke PC (Reg)-Monthly-Environmental performance.</t>
  </si>
  <si>
    <t>Internal Measure-Quarterly-Asset health. The total natural rate of rise (NRR) in leakage may be thought of as the continuing increase in leakage that would occur in the absence of any leak repairs. It is made up of two components – the breakout of new leaks in the network, plus the growth (increase in volume) of existing leaks.</t>
  </si>
  <si>
    <t>Internal Measure-Weekly-Asset Health.</t>
  </si>
  <si>
    <t>Internal Measure-Weekly-Service performance.</t>
  </si>
  <si>
    <t>Internal Measure-Monthly-Risk System.</t>
  </si>
  <si>
    <t>Internal Measure-Monthly-Resilience.</t>
  </si>
  <si>
    <t>Internal measure-Daily-Risk System.</t>
  </si>
  <si>
    <t>Bespoke PC (Reg)-Annual-Asset Health.The percentage of customers whose service to the tap can be restored within 24 hours of a single failure event in their
normal supply route.</t>
  </si>
  <si>
    <t>External reporting-Weekly-Service performance.</t>
  </si>
  <si>
    <t>Internal measure-Monthly-Service performance.</t>
  </si>
  <si>
    <t>Internal Measure-Quarterly-Asset Health.</t>
  </si>
  <si>
    <t>EA measure-Monthly-Asset health - serviceability.</t>
  </si>
  <si>
    <t>Internal measure-Annually-Asset health.</t>
  </si>
  <si>
    <t>Internal measure-Annually-Service performance.</t>
  </si>
  <si>
    <t>Internal measure-Quarterly-Service performance.</t>
  </si>
  <si>
    <t>Internal measure-Weekly-Asset health.</t>
  </si>
  <si>
    <t>Internal measure-Quarterly-Asset health.</t>
  </si>
  <si>
    <t>Bespoke PC (Reg)-Monthly-Service performance.</t>
  </si>
  <si>
    <t>Bespoke PC (Reg)-Monthly-Asset health.</t>
  </si>
  <si>
    <t>Internal measure-Monthly-Asset health.</t>
  </si>
  <si>
    <t>Bespoke PC (Reg)-AMP-Service Performance.</t>
  </si>
  <si>
    <t>Bespoke PC (Reg)-AMP-Asset Health (Wellness).The reduction in the number of customer water supply service days at risk of being lost as a result of long-term interruptions
to water supply, or of water quality issues, due to water main or water treatment works supply failures.
Performance is measured as a reduction against a baseline risk assessment for 31 March 2020, expressed in terms of an
annual risk of customer water supply service days lost (customer service days lost or csd/yr) and it will monitor improvements that affect this risk against the baseline risk
assessment for 2020.</t>
  </si>
  <si>
    <t>Common PC (Reg)-AMP-Resilience/Sustainability.</t>
  </si>
  <si>
    <t>Bespoke PC (Reg)-AMP-Asset Health (Wellness).</t>
  </si>
  <si>
    <t>Internal Measure-AMP-Service Performance.</t>
  </si>
  <si>
    <t>Bespoke PC (Reg)-Annual-Resilience - This performance commitment is defined as a resilience score for critical water network plus above ground assets based on a defined resilience scorecard. Critical assets are those for which failure would have a major impact on service to customers or on the environment.</t>
  </si>
  <si>
    <t>Bespoke PC (Reg)-Annual-Resilience.</t>
  </si>
  <si>
    <t>Internal Measure-Resilience metric trial-Service performance.</t>
  </si>
  <si>
    <t>Internal Measure-Resilience metric trial-Asset health.</t>
  </si>
  <si>
    <t>Bespoke PC (Reg)-5 Yearly-Asset Health.</t>
  </si>
  <si>
    <t>Internal measure-Review is on an ad-hoc basis-Asset Health.</t>
  </si>
  <si>
    <t>Bespoke PC (Reg)-Annual-Resilience.The measure is designed to ensure that resilience action plans are put in
place at wastewater treatment works to help protect sites from flooding and recover
treatment process as quickly as possible following a flood event. It is measured as the
number of resilience action plans put in place for wastewater treatment works.
Resilience action plans will be developed for key wastewater treatment works and assets, which are defined as those most at risk of flooding according to Environment Agency flood risk maps. These are sites within the 1:1000 extreme flood outline, as published by the Environment Agency.</t>
  </si>
  <si>
    <t>Not yet defined.</t>
  </si>
  <si>
    <t>This performance commitment measures the net change in the number of biodiversity units on nominated land per 100km2 of land in the company's area.</t>
  </si>
  <si>
    <t>Greenhouse gas emissions expressed in tonnes CO2e (carbon dioxide equivalent) and the 
percentage change since 2021-22. This is also reported as kgCO2e per megalitre of volume of 
wastewater received at sewage treatment works.</t>
  </si>
  <si>
    <t>We have defined Asset Health Deficit as the solution costs that address the following issues:
1. Assets for which the risk is above a defined risk threshold (e.g., properties at risk of 
basement flooding due to trunk main bursts)[1]
2. Assets no longer capable of reliably performing their function
3. Non-critical assets in very poor or failed condition and beyond useful life.</t>
  </si>
  <si>
    <t>The average number of spills per storm overflow will be calculated to two decimal 
places as follows:
(𝑁𝑢𝑚𝑏𝑒𝑟 𝑜𝑓 𝑚𝑜𝑛𝑖𝑡𝑜𝑟𝑒𝑑 𝑠𝑝𝑖𝑙𝑙𝑠 /
𝑁𝑢𝑚𝑏𝑒𝑟 𝑜𝑓 𝑠𝑡𝑜𝑟𝑚 𝑜𝑣𝑒𝑟𝑓𝑙𝑜𝑤𝑠) + 𝑈𝑛𝑚𝑜𝑛𝑖𝑡𝑜𝑟𝑒𝑑 𝑠𝑡𝑜𝑟𝑚 𝑜𝑣𝑒𝑟𝑓𝑙𝑜𝑤𝑠 𝑎𝑑𝑗𝑢𝑠𝑡𝑚𝑒𝑛t.</t>
  </si>
  <si>
    <t>This metric could be influenced;
• Either by increasing the lives of existing assets through interventions such as pressure management, calm networks, or relining.
• Or by replacing or rehabilitating pipes, effectively giving complete new lives.
For this to work there would need to be agreed;
1. Mains cohorts, by material groups and diameter bands
2. Asset lives for cohorts, operating under different pressures
There would be work to do to ensure reliable, accurate and complete data from such a measure but a rules based approach to assessing extended asset life could be developed in collaboration.</t>
  </si>
  <si>
    <t>Model builds in costs of reactive and proactive strategies for intervention and expected service impacts of failure.  Output is a predicted risk of failure and predicted leakage risk.The key risk factors affecting current and future performance are reasonably well understood and are typically considered to be age, material, diameter, soil/geology, operating pressure and failure history.</t>
  </si>
  <si>
    <t>The number of external sewer flooding incidents normalised per 10,000 sewer connections.</t>
  </si>
  <si>
    <t>Numerical score.Part of the C-MEX measurement that reports the % of responses from both CSS and CES that are 'Promoters' compared to those that are considered 'Detractors'. Those classed as Promoters have given rating of 9 or 10. Those classed as Detractors have given a rating of 0 to 6 inclusive. Ratings of 8 and 8 are excluded.Root cause could be any aspect of the value chain and may not be possible to disaggregate cause across asset classes. Could be heavily influenced by call centre responses. Little diagnostic capability for operational resilience.</t>
  </si>
  <si>
    <t>Attempted contact: is defined as a ‘proactive attempt’ to engage with a customer in a household on the PSR, or a representative of the customer, (for example, their attorney or nominated third party contact) to establish whether they are still receiving the right support’.Attempted contact: is defined as a ‘proactive attempt’ to engage with a customer in a household on the PSR, or a representative of the customer, (for example, their attorney or nominated third party contact) to establish whether they are still receiving the right support’.Not operational resilience.</t>
  </si>
  <si>
    <t>Actual contact: an ‘actual contact’ refers to a circumstance where the company has made a proactive attempt to engage with a customer in a household on the PSR, and has received a response which has allowed it to re-confirm personal information and update its PSR where necessary, to improve the accuracy of customer data that it holds.Actual contact: an ‘actual contact’ refers to a circumstance where the company has made a proactive attempt to engage with a customer in a household on the PSR, and has received a response which has allowed it to re-confirm personal information and update its PSR where necessary, to improve the accuracy of customer data that it holds.Not operational resilience.</t>
  </si>
  <si>
    <t>The percentage reduction of three year average leakage in Ml/d from the 2019-20 baseline. Three-year average values are calculated from annual average values for the reporting year and two preceding years and expressed in Ml/d.
Annual average leakage is defined as the sum of distribution system leakage, including service reservoir losses and trunk main leakage plus customer supply pipe leakage. It is reported as the annual arithmetic mean (referred to as ‘average’) daily leakage expressed in mega-litres per day (Ml/d). It is reported as a post-Maximum Likelihood Estimation (MLE) figure.Annual average leakage is defined as the sum of distribution system leakage, including service reservoir losses and trunk main leakage plus customer supply pipe leakage. It is reported as the annual arithmetic mean (referred to as ‘average’ in the guidance) daily leakage expressed in mega-litres per day (Ml/d):
.Leaks in water pipes are inevitable as pipes can wear out or be damaged by freezing weather or the weight of traffic on roads. Leakage is affected by:
-operational strategies (for example pressure management)
-network characteristics (for example length of mains)
-asset condition (for example age)
-customer base composition (for example rural or urban)</t>
  </si>
  <si>
    <t>Reduction in company level PWPC /Current company level peak week production capacity (PWPC) in reported year.APR tables 3I.1 ambiguous as refers to Unplanned or planned outage and subsequently Planned outage.Water resources could assets could be unavailable for reliability or resistance reasons such as planned maintenance on reservoirs or transfer assets. Pollution incidents on sources or other planned unavailability of sources. Planned outage relates to short term losses of supply and source vulnerability. Measure describes the proportion of  peak week production capability that may be threatened and damaged by extreme conditions.</t>
  </si>
  <si>
    <t>Total length of sewer rising mains replaced or structurally refurbished in the report year. The length reported is the actual length physically replaced or structurally refurbished rather than the distance between the manholes either side of the section of pipe in question. The term 'structurally refurbished' is intended to capture any pipeline rehabilitation technique which results in an improvement in the structural integrity of the pipe such that its expected service life has been materially extended. The term has been used in the definition of data items in previous submissions (e.g. Table WWn3 Line 15 of the 2018 business plan) and companies should interpret the term in a way that is consistent with such submissions.Relates only to the length of rising main replaced or refurbished. It is not explicitly stated within the metric what the driver for replacement or refurbishment is.This driver for the work is most likely related to deterioration or failure of the asset leading to replacement or refurbishment and so this links directly to reliability. However, it is not clear from the metric how much rehab has taken place against how much rehab is needed to keep pace with deterioration. The metric is also a length representing a point in time and doesn't indicate the total length rehabbed and is not normalised by total length of the network.</t>
  </si>
  <si>
    <t>This metric includes serious incidents from transferred/adopted private sewers, pumping stations and rising mains. This metric includes incidents from the sewerage service and from the water supply service (clean water).The total number of serious pollution incidents (categories 1 and 2) in a calendar year emanating from a discharge or escape of a contaminant from a water company sewerage asset or water supply asset affecting the water environment. The measure now incorporates water supply (clean water) incidents, as well as including sewerage incidents. It includes pollution incidents from transferred/adopted private foul sewers (transferred in October 2011). It also includes pollution incidents from transferred/adopted private pumping stations and from transferred/adopted private rising mains (both transferred in October 2016). This measure does not include incidents impacting solely on air or land. Incidents affecting amenity of the water environment, e.g. Bathing Waters, are included.Performance influenced by resistance to storm events or reliability of assets to storm events on basis of maintenance noting:
-Incidents reported could result from asset failure caused by asset deterioration, blockages or hydraulic overload. 
Measure influenced by weather, classification of CSOs, asset maintenance and resistance factors and normalisation length.</t>
  </si>
  <si>
    <t>Unplanned maintenance jobs occurring at wastewater treatment works split by wastewater treatment work size (size band 1 to size band 6) and reported as the proportion (in percentage) of all maintenance jobs in each category. A maintenance job is considered to be unplanned if it results from an unexpected asset failure or reduced asset performance. Treatment works size bands are set out in RAG 4.10 7A. For large wastewater treatment works in size band 6, unplanned maintenance jobs should also be split by treatment classification as set out in RAG 4.10 7B.2.As currently defined this includes all MEICA assets at a wastewater treatment works regardless of criticality and all jobs. The definition of unplanned work is not consistent across the industry and not all companies capture work orders at the right level of the asset hierarchy to report this data. Definition would need to clarify which assets are included (for example, sludge treatment is often co-located with STWs and may be included in the reported numbers).If reported in a consistent manner, changes to this metric should reflect changes in operational activities at the companies and an increase in planned work should be reflected in lower % unplanned work and lower failure rates. If definitions are not consistent though, it will not be possible to compare data across the industry and the metric could encourage changes to how data is captured to affect the % unplanned (for example, planned jobs broken out a lower level of the asset hierarchy compared to unplanned jobs).</t>
  </si>
  <si>
    <t>Part of Risk of severe restrictions in drought.Primarily an allowance for uncertainty in water resource supply demand planning.Uncertainties is estimates.</t>
  </si>
  <si>
    <t>This measure relates to how effectively Highways England is maintaining its drainage asset by monitoring the risk of carriageway flooding.
Length of moderate &amp; low risk catchments as a proportion of total road length.PI3.4 – Drainage resilience - The percentage length of carriageway that does not have an
observed significant susceptibility to flooding.
Where: see eq
And:
Category C = Moderate risk
Category D = Low risk
Categories are defined in Section 3 of the England National Application Annex (NAA) to CD535.
It should be noted that this metric is a performance indicator, so there is no target.</t>
  </si>
  <si>
    <t>Count of the number of points failures causing train delays occurring in the last 13 periods.</t>
  </si>
  <si>
    <t>Measures delivery against budget of the seven key renewals volumes; track plain line,
track switches and crossings, signalling, underbridges, earthworks, conductor rail renewals and wire runs. A higher figure represents a better performance against target.</t>
  </si>
  <si>
    <t>Mean score in relevant customer surveys aggregated over a time period appropriate to the PC, or result of a single survey.</t>
  </si>
  <si>
    <t>Final - no change to draft</t>
  </si>
  <si>
    <t>-</t>
  </si>
  <si>
    <t>Title:</t>
  </si>
  <si>
    <t>Metrics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</si>
</sst>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b/>
      <sz val="11"/>
      <color theme="1"/>
      <name val="Jacobs Chronos"/>
      <family val="2"/>
    </font>
    <font>
      <b/>
      <sz val="11"/>
      <color theme="1"/>
      <name val="Arial"/>
      <family val="2"/>
    </font>
    <font>
      <sz val="11"/>
      <color theme="1"/>
      <name val="Arial"/>
      <family val="2"/>
    </font>
    <font>
      <sz val="11"/>
      <color rgb="FF000000"/>
      <name val="Arial"/>
      <family val="2"/>
    </font>
    <font>
      <b/>
      <sz val="11"/>
      <color theme="1"/>
      <name val="Calibri"/>
      <family val="2"/>
      <scheme val="minor"/>
    </font>
    <font>
      <b/>
      <sz val="11"/>
      <color rgb="FF000000"/>
      <name val="Arial"/>
      <family val="2"/>
    </font>
    <font>
      <sz val="11"/>
      <name val="Arial"/>
      <family val="2"/>
    </font>
    <font>
      <sz val="11"/>
      <color rgb="FF000000"/>
      <name val="`"/>
    </font>
    <font>
      <sz val="11"/>
      <color rgb="FF000000"/>
      <name val="Calibri"/>
      <family val="2"/>
      <scheme val="minor"/>
    </font>
    <font>
      <b/>
      <sz val="11"/>
      <color theme="0"/>
      <name val="Jacobs Chronos"/>
      <family val="2"/>
    </font>
    <font>
      <sz val="10"/>
      <name val="Arial"/>
      <family val="2"/>
    </font>
    <font>
      <sz val="10"/>
      <name val="MS Sans Serif"/>
      <family val="2"/>
    </font>
    <font>
      <sz val="8"/>
      <color indexed="62"/>
      <name val="Arial"/>
      <family val="2"/>
    </font>
    <font>
      <sz val="8"/>
      <name val="Arial"/>
      <family val="2"/>
    </font>
    <font>
      <sz val="10"/>
      <color indexed="62"/>
      <name val="Arial"/>
      <family val="2"/>
    </font>
    <font>
      <sz val="18"/>
      <name val="Arial"/>
      <family val="2"/>
    </font>
    <font>
      <sz val="9"/>
      <name val="Arial"/>
      <family val="2"/>
    </font>
    <font>
      <sz val="11"/>
      <color theme="0"/>
      <name val="Arial"/>
      <family val="2"/>
    </font>
    <font>
      <b/>
      <sz val="11"/>
      <color theme="0"/>
      <name val="Arial"/>
      <family val="2"/>
    </font>
    <font>
      <b/>
      <sz val="11"/>
      <color rgb="FFFFFFFF"/>
      <name val="Arial"/>
      <family val="2"/>
    </font>
    <font>
      <sz val="11"/>
      <color rgb="FFFFFFFF"/>
      <name val="Arial"/>
      <family val="2"/>
    </font>
    <font>
      <sz val="8"/>
      <name val="Calibri"/>
      <family val="2"/>
      <scheme val="minor"/>
    </font>
    <font>
      <sz val="9"/>
      <color theme="0" tint="-0.34998626667073579"/>
      <name val="Calibri"/>
      <family val="2"/>
      <scheme val="minor"/>
    </font>
    <font>
      <sz val="8"/>
      <color theme="0" tint="-0.34998626667073579"/>
      <name val="Calibri"/>
      <family val="2"/>
      <scheme val="minor"/>
    </font>
    <font>
      <b/>
      <sz val="10"/>
      <name val="Arial"/>
      <family val="2"/>
    </font>
  </fonts>
  <fills count="10">
    <fill>
      <patternFill patternType="none"/>
    </fill>
    <fill>
      <patternFill patternType="gray125"/>
    </fill>
    <fill>
      <patternFill patternType="solid">
        <fgColor theme="9" tint="-0.249977111117893"/>
        <bgColor indexed="64"/>
      </patternFill>
    </fill>
    <fill>
      <patternFill patternType="solid">
        <fgColor rgb="FF0A7DFF"/>
        <bgColor indexed="64"/>
      </patternFill>
    </fill>
    <fill>
      <patternFill patternType="solid">
        <fgColor rgb="FF5AE6FF"/>
        <bgColor indexed="64"/>
      </patternFill>
    </fill>
    <fill>
      <patternFill patternType="solid">
        <fgColor rgb="FF001E55"/>
        <bgColor indexed="64"/>
      </patternFill>
    </fill>
    <fill>
      <patternFill patternType="solid">
        <fgColor rgb="FF7030A0"/>
        <bgColor indexed="64"/>
      </patternFill>
    </fill>
    <fill>
      <patternFill patternType="solid">
        <fgColor rgb="FF0070C0"/>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0"/>
      </left>
      <right/>
      <top style="thin">
        <color indexed="64"/>
      </top>
      <bottom style="hair">
        <color indexed="64"/>
      </bottom>
      <diagonal/>
    </border>
    <border>
      <left/>
      <right style="thin">
        <color indexed="0"/>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0"/>
      </left>
      <right/>
      <top style="hair">
        <color indexed="0"/>
      </top>
      <bottom style="hair">
        <color indexed="0"/>
      </bottom>
      <diagonal/>
    </border>
    <border>
      <left/>
      <right style="thin">
        <color indexed="0"/>
      </right>
      <top style="hair">
        <color indexed="0"/>
      </top>
      <bottom style="hair">
        <color indexed="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double">
        <color auto="1"/>
      </top>
      <bottom/>
      <diagonal/>
    </border>
    <border>
      <left style="thin">
        <color indexed="0"/>
      </left>
      <right/>
      <top style="hair">
        <color indexed="0"/>
      </top>
      <bottom style="thin">
        <color indexed="64"/>
      </bottom>
      <diagonal/>
    </border>
    <border>
      <left/>
      <right style="thin">
        <color indexed="0"/>
      </right>
      <top style="hair">
        <color indexed="0"/>
      </top>
      <bottom style="thin">
        <color indexed="64"/>
      </bottom>
      <diagonal/>
    </border>
  </borders>
  <cellStyleXfs count="4">
    <xf numFmtId="0" fontId="0" fillId="0" borderId="0"/>
    <xf numFmtId="0" fontId="12" fillId="0" borderId="0"/>
    <xf numFmtId="0" fontId="13" fillId="0" borderId="0"/>
    <xf numFmtId="9" fontId="1" fillId="0" borderId="0" applyFont="0" applyFill="0" applyBorder="0" applyAlignment="0" applyProtection="0"/>
  </cellStyleXfs>
  <cellXfs count="165">
    <xf numFmtId="0" fontId="0" fillId="0" borderId="0" xfId="0"/>
    <xf numFmtId="0" fontId="4"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3" fillId="0" borderId="0" xfId="0" applyFont="1" applyAlignment="1">
      <alignment vertical="center" wrapText="1"/>
    </xf>
    <xf numFmtId="49" fontId="7"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0" fontId="11" fillId="3" borderId="1" xfId="0"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9" fillId="6" borderId="0" xfId="0" applyFont="1" applyFill="1" applyAlignment="1">
      <alignment horizontal="left" vertical="center" wrapText="1"/>
    </xf>
    <xf numFmtId="0" fontId="4" fillId="0" borderId="26" xfId="0" applyFont="1" applyBorder="1" applyAlignment="1">
      <alignment horizontal="left" vertical="center" wrapText="1"/>
    </xf>
    <xf numFmtId="0" fontId="20" fillId="6" borderId="0" xfId="0" applyFont="1" applyFill="1" applyAlignment="1">
      <alignment horizontal="left" vertical="center" wrapText="1"/>
    </xf>
    <xf numFmtId="0" fontId="0" fillId="0" borderId="0" xfId="0" applyAlignment="1">
      <alignment horizontal="center"/>
    </xf>
    <xf numFmtId="49" fontId="0" fillId="0" borderId="0" xfId="0" applyNumberForma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right"/>
    </xf>
    <xf numFmtId="0" fontId="25" fillId="0" borderId="0" xfId="0" applyFont="1" applyAlignment="1">
      <alignment horizontal="left"/>
    </xf>
    <xf numFmtId="49" fontId="25" fillId="0" borderId="0" xfId="0" applyNumberFormat="1" applyFont="1" applyAlignment="1">
      <alignment horizontal="left"/>
    </xf>
    <xf numFmtId="0" fontId="24" fillId="0" borderId="0" xfId="0" applyFont="1"/>
    <xf numFmtId="0" fontId="6" fillId="0" borderId="0" xfId="0" applyFont="1" applyAlignment="1">
      <alignment horizontal="left"/>
    </xf>
    <xf numFmtId="9" fontId="25" fillId="0" borderId="0" xfId="3" applyFont="1" applyAlignment="1">
      <alignment horizontal="left"/>
    </xf>
    <xf numFmtId="0" fontId="22" fillId="6" borderId="0" xfId="0" applyFont="1" applyFill="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4" fillId="0" borderId="0" xfId="1" applyFont="1" applyAlignment="1">
      <alignment horizontal="left" vertical="center"/>
    </xf>
    <xf numFmtId="0" fontId="12" fillId="0" borderId="0" xfId="1" applyFont="1"/>
    <xf numFmtId="0" fontId="12" fillId="0" borderId="5" xfId="1" applyFont="1" applyBorder="1"/>
    <xf numFmtId="0" fontId="4" fillId="0" borderId="0" xfId="0" applyFont="1"/>
    <xf numFmtId="0" fontId="12" fillId="8" borderId="0" xfId="1" applyFont="1" applyFill="1"/>
    <xf numFmtId="0" fontId="14" fillId="8" borderId="2" xfId="1" applyFont="1" applyFill="1" applyBorder="1" applyAlignment="1" applyProtection="1">
      <alignment horizontal="left" vertical="top"/>
      <protection locked="0"/>
    </xf>
    <xf numFmtId="0" fontId="14" fillId="8" borderId="3" xfId="1" applyFont="1" applyFill="1" applyBorder="1" applyAlignment="1" applyProtection="1">
      <alignment horizontal="left" vertical="top"/>
      <protection locked="0"/>
    </xf>
    <xf numFmtId="49" fontId="12" fillId="8" borderId="3" xfId="1" applyNumberFormat="1" applyFont="1" applyFill="1" applyBorder="1" applyAlignment="1">
      <alignment horizontal="center" vertical="top"/>
    </xf>
    <xf numFmtId="49" fontId="12" fillId="8" borderId="3" xfId="1" applyNumberFormat="1" applyFont="1" applyFill="1" applyBorder="1" applyAlignment="1">
      <alignment horizontal="left" vertical="top"/>
    </xf>
    <xf numFmtId="49" fontId="15" fillId="8" borderId="3" xfId="2" applyNumberFormat="1" applyFont="1" applyFill="1" applyBorder="1"/>
    <xf numFmtId="0" fontId="12" fillId="8" borderId="3" xfId="1" applyFont="1" applyFill="1" applyBorder="1"/>
    <xf numFmtId="49" fontId="16" fillId="8" borderId="3" xfId="2" applyNumberFormat="1" applyFont="1" applyFill="1" applyBorder="1"/>
    <xf numFmtId="49" fontId="14" fillId="8" borderId="3" xfId="2" applyNumberFormat="1" applyFont="1" applyFill="1" applyBorder="1"/>
    <xf numFmtId="49" fontId="15" fillId="8" borderId="4" xfId="2" applyNumberFormat="1" applyFont="1" applyFill="1" applyBorder="1" applyAlignment="1">
      <alignment horizontal="right"/>
    </xf>
    <xf numFmtId="0" fontId="14" fillId="8" borderId="5" xfId="1" applyFont="1" applyFill="1" applyBorder="1" applyAlignment="1" applyProtection="1">
      <alignment horizontal="left" vertical="top"/>
      <protection locked="0"/>
    </xf>
    <xf numFmtId="0" fontId="14" fillId="8" borderId="5" xfId="1" applyFont="1" applyFill="1" applyBorder="1" applyAlignment="1">
      <alignment horizontal="left" vertical="top"/>
    </xf>
    <xf numFmtId="49" fontId="16" fillId="8" borderId="6" xfId="1" applyNumberFormat="1" applyFont="1" applyFill="1" applyBorder="1"/>
    <xf numFmtId="0" fontId="12" fillId="8" borderId="6" xfId="1" applyFont="1" applyFill="1" applyBorder="1"/>
    <xf numFmtId="0" fontId="8" fillId="8" borderId="6" xfId="1" applyFont="1" applyFill="1" applyBorder="1" applyAlignment="1">
      <alignment horizontal="left"/>
    </xf>
    <xf numFmtId="0" fontId="8" fillId="8" borderId="6" xfId="1" applyFont="1" applyFill="1" applyBorder="1"/>
    <xf numFmtId="0" fontId="8" fillId="8" borderId="5" xfId="1" applyFont="1" applyFill="1" applyBorder="1"/>
    <xf numFmtId="0" fontId="17" fillId="8" borderId="5" xfId="1" applyFont="1" applyFill="1" applyBorder="1" applyAlignment="1">
      <alignment vertical="center"/>
    </xf>
    <xf numFmtId="0" fontId="17" fillId="8" borderId="6" xfId="1" applyFont="1" applyFill="1" applyBorder="1" applyAlignment="1">
      <alignment vertical="center"/>
    </xf>
    <xf numFmtId="0" fontId="12" fillId="8" borderId="5" xfId="1" applyFont="1" applyFill="1" applyBorder="1" applyAlignment="1">
      <alignment vertical="center"/>
    </xf>
    <xf numFmtId="0" fontId="18" fillId="8" borderId="5" xfId="1" applyFont="1" applyFill="1" applyBorder="1" applyAlignment="1">
      <alignment vertical="center"/>
    </xf>
    <xf numFmtId="0" fontId="12" fillId="0" borderId="0" xfId="1" applyFont="1" applyBorder="1" applyAlignment="1">
      <alignment vertical="center" wrapText="1"/>
    </xf>
    <xf numFmtId="0" fontId="12" fillId="8" borderId="0" xfId="1" applyFont="1" applyFill="1" applyBorder="1" applyAlignment="1">
      <alignment horizontal="left" vertical="center"/>
    </xf>
    <xf numFmtId="0" fontId="12" fillId="8" borderId="0" xfId="1" applyFont="1" applyFill="1" applyBorder="1" applyAlignment="1">
      <alignment vertical="center"/>
    </xf>
    <xf numFmtId="0" fontId="14" fillId="8" borderId="0" xfId="1" applyFont="1" applyFill="1" applyBorder="1" applyAlignment="1" applyProtection="1">
      <alignment horizontal="left" vertical="top"/>
      <protection locked="0"/>
    </xf>
    <xf numFmtId="49" fontId="12" fillId="8" borderId="0" xfId="1" applyNumberFormat="1" applyFont="1" applyFill="1" applyBorder="1" applyAlignment="1">
      <alignment horizontal="center" vertical="top"/>
    </xf>
    <xf numFmtId="49" fontId="12" fillId="8" borderId="0" xfId="1" applyNumberFormat="1" applyFont="1" applyFill="1" applyBorder="1" applyAlignment="1">
      <alignment horizontal="left" vertical="top"/>
    </xf>
    <xf numFmtId="0" fontId="14" fillId="8" borderId="0" xfId="1" applyFont="1" applyFill="1" applyBorder="1" applyAlignment="1">
      <alignment horizontal="left" vertical="top"/>
    </xf>
    <xf numFmtId="49" fontId="14" fillId="8" borderId="0" xfId="1" applyNumberFormat="1" applyFont="1" applyFill="1" applyBorder="1" applyAlignment="1">
      <alignment horizontal="center"/>
    </xf>
    <xf numFmtId="49" fontId="16" fillId="8" borderId="0" xfId="1" applyNumberFormat="1" applyFont="1" applyFill="1" applyBorder="1"/>
    <xf numFmtId="49" fontId="14" fillId="8" borderId="0" xfId="1" applyNumberFormat="1" applyFont="1" applyFill="1" applyBorder="1"/>
    <xf numFmtId="0" fontId="17" fillId="8" borderId="0" xfId="1" applyFont="1" applyFill="1" applyBorder="1" applyAlignment="1">
      <alignment vertical="center"/>
    </xf>
    <xf numFmtId="0" fontId="8" fillId="8" borderId="0" xfId="1" applyFont="1" applyFill="1" applyBorder="1"/>
    <xf numFmtId="0" fontId="12" fillId="8" borderId="0" xfId="1" applyFont="1" applyFill="1" applyBorder="1"/>
    <xf numFmtId="0" fontId="12" fillId="0" borderId="7" xfId="1" applyFont="1" applyBorder="1"/>
    <xf numFmtId="0" fontId="12" fillId="8" borderId="5" xfId="1" applyFont="1" applyFill="1" applyBorder="1"/>
    <xf numFmtId="0" fontId="12" fillId="8" borderId="7" xfId="1" applyFont="1" applyFill="1" applyBorder="1"/>
    <xf numFmtId="0" fontId="12" fillId="8" borderId="8" xfId="1" applyFont="1" applyFill="1" applyBorder="1"/>
    <xf numFmtId="0" fontId="26" fillId="8" borderId="0" xfId="1" applyFont="1" applyFill="1" applyBorder="1" applyAlignment="1">
      <alignment horizontal="left" vertical="center"/>
    </xf>
    <xf numFmtId="0" fontId="12" fillId="8" borderId="2" xfId="1" applyFont="1" applyFill="1" applyBorder="1"/>
    <xf numFmtId="0" fontId="12" fillId="8" borderId="5" xfId="1" applyFont="1" applyFill="1" applyBorder="1" applyAlignment="1">
      <alignment horizontal="left"/>
    </xf>
    <xf numFmtId="0" fontId="8" fillId="8" borderId="0" xfId="1" applyFont="1" applyFill="1" applyBorder="1" applyAlignment="1">
      <alignment horizontal="left"/>
    </xf>
    <xf numFmtId="0" fontId="12" fillId="8" borderId="0" xfId="1" applyFont="1" applyFill="1" applyBorder="1" applyAlignment="1">
      <alignment horizontal="left"/>
    </xf>
    <xf numFmtId="0" fontId="12" fillId="8" borderId="10" xfId="1" applyFont="1" applyFill="1" applyBorder="1" applyAlignment="1">
      <alignment horizontal="left"/>
    </xf>
    <xf numFmtId="0" fontId="8" fillId="8" borderId="0" xfId="1" applyFont="1" applyFill="1" applyBorder="1" applyAlignment="1">
      <alignment horizontal="right"/>
    </xf>
    <xf numFmtId="0" fontId="12" fillId="0" borderId="5" xfId="1" applyFont="1" applyBorder="1" applyAlignment="1">
      <alignment horizontal="left"/>
    </xf>
    <xf numFmtId="0" fontId="4" fillId="0" borderId="0" xfId="0" applyFont="1" applyAlignment="1">
      <alignment vertical="center" wrapText="1"/>
    </xf>
    <xf numFmtId="49" fontId="3" fillId="0" borderId="0" xfId="0" applyNumberFormat="1" applyFont="1" applyFill="1" applyAlignment="1">
      <alignment horizontal="left" vertical="center" wrapTex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49" fontId="7" fillId="0" borderId="0" xfId="0" applyNumberFormat="1" applyFont="1" applyFill="1" applyAlignment="1">
      <alignment horizontal="left" vertical="center" wrapText="1"/>
    </xf>
    <xf numFmtId="0" fontId="5"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vertical="center"/>
    </xf>
    <xf numFmtId="49" fontId="5" fillId="0" borderId="0" xfId="0" applyNumberFormat="1" applyFont="1" applyFill="1" applyAlignment="1">
      <alignment horizontal="left" vertical="center" wrapText="1"/>
    </xf>
    <xf numFmtId="0" fontId="5" fillId="0" borderId="0" xfId="0" applyFont="1" applyFill="1" applyAlignment="1">
      <alignment wrapText="1"/>
    </xf>
    <xf numFmtId="0" fontId="9" fillId="0" borderId="0" xfId="0" applyFont="1" applyFill="1" applyAlignment="1">
      <alignment horizontal="left" vertical="center" wrapText="1"/>
    </xf>
    <xf numFmtId="0" fontId="10" fillId="0" borderId="0" xfId="0" applyFont="1" applyFill="1" applyAlignment="1">
      <alignment vertical="center"/>
    </xf>
    <xf numFmtId="0" fontId="10" fillId="0" borderId="0" xfId="0" applyFont="1" applyFill="1" applyAlignment="1">
      <alignment vertical="center" wrapText="1"/>
    </xf>
    <xf numFmtId="0" fontId="6" fillId="0" borderId="0" xfId="0" applyFont="1" applyFill="1" applyAlignment="1">
      <alignment wrapText="1"/>
    </xf>
    <xf numFmtId="0" fontId="11" fillId="9" borderId="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7" fillId="8" borderId="0" xfId="1" applyFont="1" applyFill="1" applyBorder="1" applyAlignment="1">
      <alignment horizontal="center" vertical="center"/>
    </xf>
    <xf numFmtId="0" fontId="17" fillId="8" borderId="6" xfId="1" applyFont="1" applyFill="1" applyBorder="1" applyAlignment="1">
      <alignment horizontal="center" vertical="center"/>
    </xf>
    <xf numFmtId="0" fontId="17" fillId="8" borderId="0" xfId="1" applyFont="1" applyFill="1" applyBorder="1" applyAlignment="1">
      <alignment horizontal="left" vertical="center"/>
    </xf>
    <xf numFmtId="0" fontId="18" fillId="0" borderId="23" xfId="1" applyFont="1" applyBorder="1" applyAlignment="1">
      <alignment horizontal="center" vertical="center"/>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15" fontId="18" fillId="0" borderId="20" xfId="1" applyNumberFormat="1" applyFont="1" applyBorder="1" applyAlignment="1">
      <alignment horizontal="center" vertical="center"/>
    </xf>
    <xf numFmtId="15" fontId="18" fillId="0" borderId="21" xfId="1" applyNumberFormat="1" applyFont="1" applyBorder="1" applyAlignment="1">
      <alignment horizontal="center" vertical="center"/>
    </xf>
    <xf numFmtId="15" fontId="18" fillId="0" borderId="22" xfId="1" applyNumberFormat="1" applyFont="1" applyBorder="1" applyAlignment="1">
      <alignment horizontal="center" vertical="center"/>
    </xf>
    <xf numFmtId="0" fontId="18" fillId="0" borderId="17" xfId="1" applyFont="1" applyBorder="1" applyAlignment="1">
      <alignment horizontal="left" vertical="center"/>
    </xf>
    <xf numFmtId="0" fontId="18" fillId="0" borderId="15" xfId="1" applyFont="1" applyBorder="1" applyAlignment="1">
      <alignment horizontal="left" vertical="center"/>
    </xf>
    <xf numFmtId="0" fontId="18" fillId="0" borderId="16" xfId="1" applyFont="1" applyBorder="1" applyAlignment="1">
      <alignment horizontal="left" vertical="center"/>
    </xf>
    <xf numFmtId="0" fontId="18" fillId="0" borderId="18" xfId="1" applyFont="1" applyBorder="1" applyAlignment="1">
      <alignment horizontal="left" vertical="center"/>
    </xf>
    <xf numFmtId="0" fontId="18" fillId="0" borderId="19" xfId="1" applyFont="1" applyBorder="1" applyAlignment="1">
      <alignment horizontal="left" vertical="center"/>
    </xf>
    <xf numFmtId="15" fontId="18" fillId="0" borderId="20" xfId="1" applyNumberFormat="1" applyFont="1" applyBorder="1" applyAlignment="1">
      <alignment horizontal="left" vertical="center"/>
    </xf>
    <xf numFmtId="15" fontId="18" fillId="0" borderId="21" xfId="1" applyNumberFormat="1" applyFont="1" applyBorder="1" applyAlignment="1">
      <alignment horizontal="left" vertical="center"/>
    </xf>
    <xf numFmtId="15" fontId="18" fillId="0" borderId="22" xfId="1" applyNumberFormat="1" applyFont="1" applyBorder="1" applyAlignment="1">
      <alignment horizontal="left" vertical="center"/>
    </xf>
    <xf numFmtId="0" fontId="18" fillId="0" borderId="20" xfId="1" applyFont="1" applyBorder="1" applyAlignment="1">
      <alignment horizontal="left" vertical="center"/>
    </xf>
    <xf numFmtId="0" fontId="18" fillId="0" borderId="21" xfId="1" applyFont="1" applyBorder="1" applyAlignment="1">
      <alignment horizontal="left" vertical="center"/>
    </xf>
    <xf numFmtId="0" fontId="18" fillId="0" borderId="22" xfId="1" applyFont="1" applyBorder="1" applyAlignment="1">
      <alignment horizontal="left" vertical="center"/>
    </xf>
    <xf numFmtId="0" fontId="18" fillId="0" borderId="17" xfId="1" applyFont="1" applyBorder="1" applyAlignment="1">
      <alignment horizontal="left" vertical="center" wrapText="1"/>
    </xf>
    <xf numFmtId="0" fontId="18" fillId="0" borderId="13" xfId="1" applyFont="1" applyBorder="1" applyAlignment="1">
      <alignment horizontal="left" vertical="center"/>
    </xf>
    <xf numFmtId="0" fontId="18" fillId="0" borderId="14" xfId="1" applyFont="1" applyBorder="1" applyAlignment="1">
      <alignment horizontal="left" vertical="center"/>
    </xf>
    <xf numFmtId="15" fontId="18" fillId="0" borderId="13" xfId="1" applyNumberFormat="1" applyFont="1" applyBorder="1" applyAlignment="1">
      <alignment horizontal="left" vertical="center"/>
    </xf>
    <xf numFmtId="15" fontId="18" fillId="0" borderId="15" xfId="1" applyNumberFormat="1" applyFont="1" applyBorder="1" applyAlignment="1">
      <alignment horizontal="left" vertical="center"/>
    </xf>
    <xf numFmtId="15" fontId="18" fillId="0" borderId="16" xfId="1" applyNumberFormat="1" applyFont="1" applyBorder="1" applyAlignment="1">
      <alignment horizontal="left" vertical="center"/>
    </xf>
    <xf numFmtId="0" fontId="18" fillId="0" borderId="11"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8" fillId="8" borderId="0" xfId="1" applyFont="1" applyFill="1" applyBorder="1" applyAlignment="1">
      <alignment horizontal="left"/>
    </xf>
    <xf numFmtId="0" fontId="12" fillId="8" borderId="0" xfId="1" applyFont="1" applyFill="1" applyBorder="1" applyAlignment="1">
      <alignment horizontal="left"/>
    </xf>
    <xf numFmtId="0" fontId="8" fillId="8" borderId="5" xfId="1" applyFont="1" applyFill="1" applyBorder="1" applyAlignment="1">
      <alignment horizontal="left"/>
    </xf>
    <xf numFmtId="0" fontId="18" fillId="0" borderId="11" xfId="1" applyFont="1" applyBorder="1" applyAlignment="1">
      <alignment horizontal="left" vertical="center"/>
    </xf>
    <xf numFmtId="0" fontId="18" fillId="0" borderId="12"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8" fillId="0" borderId="5" xfId="1" applyFont="1" applyBorder="1" applyAlignment="1">
      <alignment horizontal="left" vertical="center" wrapText="1"/>
    </xf>
    <xf numFmtId="0" fontId="18" fillId="0" borderId="0" xfId="1" applyFont="1" applyBorder="1" applyAlignment="1">
      <alignment horizontal="left" vertical="center"/>
    </xf>
    <xf numFmtId="0" fontId="18" fillId="0" borderId="6" xfId="1" applyFont="1" applyBorder="1" applyAlignment="1">
      <alignment horizontal="left" vertical="center"/>
    </xf>
    <xf numFmtId="0" fontId="18" fillId="0" borderId="5" xfId="1" applyFont="1" applyBorder="1" applyAlignment="1">
      <alignment horizontal="left" vertical="center"/>
    </xf>
    <xf numFmtId="0" fontId="18" fillId="0" borderId="7" xfId="1" applyFont="1" applyBorder="1" applyAlignment="1">
      <alignment horizontal="left" vertical="center"/>
    </xf>
    <xf numFmtId="0" fontId="18" fillId="0" borderId="8" xfId="1" applyFont="1" applyBorder="1" applyAlignment="1">
      <alignment horizontal="left" vertical="center"/>
    </xf>
    <xf numFmtId="0" fontId="18" fillId="0" borderId="9" xfId="1" applyFont="1" applyBorder="1" applyAlignment="1">
      <alignment horizontal="left" vertical="center"/>
    </xf>
    <xf numFmtId="0" fontId="17" fillId="8" borderId="5"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6" xfId="1" applyFont="1" applyFill="1" applyBorder="1" applyAlignment="1">
      <alignment horizontal="center" vertical="center"/>
    </xf>
    <xf numFmtId="0" fontId="14" fillId="0" borderId="0" xfId="1" applyFont="1" applyAlignment="1">
      <alignment horizontal="left" vertical="center"/>
    </xf>
    <xf numFmtId="49" fontId="14" fillId="8" borderId="0" xfId="1" applyNumberFormat="1" applyFont="1" applyFill="1" applyBorder="1" applyAlignment="1">
      <alignment horizontal="center"/>
    </xf>
    <xf numFmtId="49" fontId="14" fillId="8" borderId="6" xfId="1" applyNumberFormat="1" applyFont="1" applyFill="1" applyBorder="1" applyAlignment="1">
      <alignment horizontal="center"/>
    </xf>
    <xf numFmtId="0" fontId="17" fillId="8" borderId="5" xfId="1" applyFont="1" applyFill="1" applyBorder="1" applyAlignment="1">
      <alignment horizontal="left" vertical="center"/>
    </xf>
    <xf numFmtId="0" fontId="17" fillId="8" borderId="0" xfId="1" applyFont="1" applyFill="1" applyBorder="1" applyAlignment="1">
      <alignment horizontal="left" vertical="center"/>
    </xf>
    <xf numFmtId="0" fontId="17" fillId="8" borderId="6" xfId="1" applyFont="1" applyFill="1" applyBorder="1" applyAlignment="1">
      <alignment horizontal="left" vertical="center"/>
    </xf>
    <xf numFmtId="0" fontId="18" fillId="8" borderId="0" xfId="1" applyFont="1" applyFill="1" applyBorder="1" applyAlignment="1">
      <alignment horizontal="left" vertical="top" wrapText="1"/>
    </xf>
    <xf numFmtId="0" fontId="18" fillId="8" borderId="6" xfId="1" applyFont="1" applyFill="1" applyBorder="1" applyAlignment="1">
      <alignment horizontal="left" vertical="top" wrapText="1"/>
    </xf>
    <xf numFmtId="0" fontId="18" fillId="8" borderId="8" xfId="1" applyFont="1" applyFill="1" applyBorder="1" applyAlignment="1">
      <alignment horizontal="left" vertical="top" wrapText="1"/>
    </xf>
    <xf numFmtId="0" fontId="18" fillId="8" borderId="9" xfId="1" applyFont="1" applyFill="1" applyBorder="1" applyAlignment="1">
      <alignment horizontal="left" vertical="top" wrapText="1"/>
    </xf>
    <xf numFmtId="0" fontId="12" fillId="8" borderId="5" xfId="1" applyFont="1" applyFill="1" applyBorder="1" applyAlignment="1">
      <alignment horizontal="left" vertical="center"/>
    </xf>
    <xf numFmtId="0" fontId="12" fillId="8" borderId="0" xfId="1" applyFont="1" applyFill="1" applyBorder="1" applyAlignment="1">
      <alignment horizontal="left" vertical="center"/>
    </xf>
    <xf numFmtId="0" fontId="18" fillId="0" borderId="20" xfId="1" quotePrefix="1" applyFont="1" applyBorder="1" applyAlignment="1">
      <alignment horizontal="left" vertical="center"/>
    </xf>
  </cellXfs>
  <cellStyles count="4">
    <cellStyle name="Normal" xfId="0" builtinId="0"/>
    <cellStyle name="Normal 2" xfId="1" xr:uid="{46EDFD58-C26A-44D0-882C-70860A08A1F5}"/>
    <cellStyle name="Normal_JNL-Indexsheet" xfId="2" xr:uid="{6093D8BA-04B6-4C80-915D-10FCAEEBCB95}"/>
    <cellStyle name="Percent" xfId="3" builtinId="5"/>
  </cellStyles>
  <dxfs count="1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xdr:row>
      <xdr:rowOff>47625</xdr:rowOff>
    </xdr:from>
    <xdr:to>
      <xdr:col>16</xdr:col>
      <xdr:colOff>699</xdr:colOff>
      <xdr:row>5</xdr:row>
      <xdr:rowOff>86950</xdr:rowOff>
    </xdr:to>
    <xdr:pic>
      <xdr:nvPicPr>
        <xdr:cNvPr id="3" name="Picture 2">
          <a:extLst>
            <a:ext uri="{FF2B5EF4-FFF2-40B4-BE49-F238E27FC236}">
              <a16:creationId xmlns:a16="http://schemas.microsoft.com/office/drawing/2014/main" id="{BB4209D8-990F-3ED2-C2CA-994127CF86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3086799"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3</xdr:row>
      <xdr:rowOff>47625</xdr:rowOff>
    </xdr:from>
    <xdr:to>
      <xdr:col>16</xdr:col>
      <xdr:colOff>699</xdr:colOff>
      <xdr:row>5</xdr:row>
      <xdr:rowOff>83775</xdr:rowOff>
    </xdr:to>
    <xdr:pic>
      <xdr:nvPicPr>
        <xdr:cNvPr id="2" name="Picture 1">
          <a:extLst>
            <a:ext uri="{FF2B5EF4-FFF2-40B4-BE49-F238E27FC236}">
              <a16:creationId xmlns:a16="http://schemas.microsoft.com/office/drawing/2014/main" id="{27F5554E-2962-4F29-BB09-910984C75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3086799"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IC_NorthumbrianWater865/Shared%20Documents/Project%20Management/2%20Projects/B245771I%20Asset%20Health%20and%20Operational%20Resilience/20%20Reference%20documents/NWL%20Benchmarking%20Project/Asset%20Health%20and%20Resilience%20Gap%20Analysis%2026%202%2018.xlsm?4F807A78" TargetMode="External"/><Relationship Id="rId1" Type="http://schemas.openxmlformats.org/officeDocument/2006/relationships/externalLinkPath" Target="file:///\\4F807A78\Asset%20Health%20and%20Resilience%20Gap%20Analysis%2026%202%2018.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n"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tategr\Downloads\DE-WI-205-01%20F4%20FD%20%20Technical%20Documentation%20Sheet%20(TDS).xls" TargetMode="External"/><Relationship Id="rId1" Type="http://schemas.openxmlformats.org/officeDocument/2006/relationships/externalLinkPath" Target="file:///C:\Users\tategr\Downloads\DE-WI-205-01%20F4%20FD%20%20Technical%20Documentation%20Sheet%20(T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y"/>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DSEDBSheet1-en"/>
      <sheetName val="Cover"/>
      <sheetName val="TDSEDBSheet1-de"/>
      <sheetName val="TDS Glossar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A99D-6D17-4D7E-912C-F5C2E8893357}">
  <sheetPr>
    <pageSetUpPr fitToPage="1"/>
  </sheetPr>
  <dimension ref="A1:AP659"/>
  <sheetViews>
    <sheetView tabSelected="1" topLeftCell="B4" workbookViewId="0">
      <selection activeCell="AP33" sqref="AP33"/>
    </sheetView>
  </sheetViews>
  <sheetFormatPr defaultRowHeight="12.5"/>
  <cols>
    <col min="1" max="1" width="7.81640625" style="31" hidden="1" customWidth="1"/>
    <col min="2" max="37" width="3.1796875" style="31" customWidth="1"/>
    <col min="38" max="256" width="9.1796875" style="31" bestFit="1"/>
    <col min="257" max="257" width="7.81640625" style="31" customWidth="1"/>
    <col min="258" max="258" width="2.54296875" style="31" customWidth="1"/>
    <col min="259" max="273" width="2.81640625" style="31" customWidth="1"/>
    <col min="274" max="276" width="2.1796875" style="31" customWidth="1"/>
    <col min="277" max="278" width="1.81640625" style="31" customWidth="1"/>
    <col min="279" max="293" width="2.1796875" style="31" customWidth="1"/>
    <col min="294" max="512" width="9.1796875" style="31" bestFit="1"/>
    <col min="513" max="513" width="7.81640625" style="31" customWidth="1"/>
    <col min="514" max="514" width="2.54296875" style="31" customWidth="1"/>
    <col min="515" max="529" width="2.81640625" style="31" customWidth="1"/>
    <col min="530" max="532" width="2.1796875" style="31" customWidth="1"/>
    <col min="533" max="534" width="1.81640625" style="31" customWidth="1"/>
    <col min="535" max="549" width="2.1796875" style="31" customWidth="1"/>
    <col min="550" max="768" width="9.1796875" style="31" bestFit="1"/>
    <col min="769" max="769" width="7.81640625" style="31" customWidth="1"/>
    <col min="770" max="770" width="2.54296875" style="31" customWidth="1"/>
    <col min="771" max="785" width="2.81640625" style="31" customWidth="1"/>
    <col min="786" max="788" width="2.1796875" style="31" customWidth="1"/>
    <col min="789" max="790" width="1.81640625" style="31" customWidth="1"/>
    <col min="791" max="805" width="2.1796875" style="31" customWidth="1"/>
    <col min="806" max="1024" width="9.1796875" style="31" bestFit="1"/>
    <col min="1025" max="1025" width="7.81640625" style="31" customWidth="1"/>
    <col min="1026" max="1026" width="2.54296875" style="31" customWidth="1"/>
    <col min="1027" max="1041" width="2.81640625" style="31" customWidth="1"/>
    <col min="1042" max="1044" width="2.1796875" style="31" customWidth="1"/>
    <col min="1045" max="1046" width="1.81640625" style="31" customWidth="1"/>
    <col min="1047" max="1061" width="2.1796875" style="31" customWidth="1"/>
    <col min="1062" max="1280" width="9.1796875" style="31" bestFit="1"/>
    <col min="1281" max="1281" width="7.81640625" style="31" customWidth="1"/>
    <col min="1282" max="1282" width="2.54296875" style="31" customWidth="1"/>
    <col min="1283" max="1297" width="2.81640625" style="31" customWidth="1"/>
    <col min="1298" max="1300" width="2.1796875" style="31" customWidth="1"/>
    <col min="1301" max="1302" width="1.81640625" style="31" customWidth="1"/>
    <col min="1303" max="1317" width="2.1796875" style="31" customWidth="1"/>
    <col min="1318" max="1536" width="9.1796875" style="31" bestFit="1"/>
    <col min="1537" max="1537" width="7.81640625" style="31" customWidth="1"/>
    <col min="1538" max="1538" width="2.54296875" style="31" customWidth="1"/>
    <col min="1539" max="1553" width="2.81640625" style="31" customWidth="1"/>
    <col min="1554" max="1556" width="2.1796875" style="31" customWidth="1"/>
    <col min="1557" max="1558" width="1.81640625" style="31" customWidth="1"/>
    <col min="1559" max="1573" width="2.1796875" style="31" customWidth="1"/>
    <col min="1574" max="1792" width="9.1796875" style="31" bestFit="1"/>
    <col min="1793" max="1793" width="7.81640625" style="31" customWidth="1"/>
    <col min="1794" max="1794" width="2.54296875" style="31" customWidth="1"/>
    <col min="1795" max="1809" width="2.81640625" style="31" customWidth="1"/>
    <col min="1810" max="1812" width="2.1796875" style="31" customWidth="1"/>
    <col min="1813" max="1814" width="1.81640625" style="31" customWidth="1"/>
    <col min="1815" max="1829" width="2.1796875" style="31" customWidth="1"/>
    <col min="1830" max="2048" width="9.1796875" style="31" bestFit="1"/>
    <col min="2049" max="2049" width="7.81640625" style="31" customWidth="1"/>
    <col min="2050" max="2050" width="2.54296875" style="31" customWidth="1"/>
    <col min="2051" max="2065" width="2.81640625" style="31" customWidth="1"/>
    <col min="2066" max="2068" width="2.1796875" style="31" customWidth="1"/>
    <col min="2069" max="2070" width="1.81640625" style="31" customWidth="1"/>
    <col min="2071" max="2085" width="2.1796875" style="31" customWidth="1"/>
    <col min="2086" max="2304" width="9.1796875" style="31" bestFit="1"/>
    <col min="2305" max="2305" width="7.81640625" style="31" customWidth="1"/>
    <col min="2306" max="2306" width="2.54296875" style="31" customWidth="1"/>
    <col min="2307" max="2321" width="2.81640625" style="31" customWidth="1"/>
    <col min="2322" max="2324" width="2.1796875" style="31" customWidth="1"/>
    <col min="2325" max="2326" width="1.81640625" style="31" customWidth="1"/>
    <col min="2327" max="2341" width="2.1796875" style="31" customWidth="1"/>
    <col min="2342" max="2560" width="9.1796875" style="31" bestFit="1"/>
    <col min="2561" max="2561" width="7.81640625" style="31" customWidth="1"/>
    <col min="2562" max="2562" width="2.54296875" style="31" customWidth="1"/>
    <col min="2563" max="2577" width="2.81640625" style="31" customWidth="1"/>
    <col min="2578" max="2580" width="2.1796875" style="31" customWidth="1"/>
    <col min="2581" max="2582" width="1.81640625" style="31" customWidth="1"/>
    <col min="2583" max="2597" width="2.1796875" style="31" customWidth="1"/>
    <col min="2598" max="2816" width="9.1796875" style="31" bestFit="1"/>
    <col min="2817" max="2817" width="7.81640625" style="31" customWidth="1"/>
    <col min="2818" max="2818" width="2.54296875" style="31" customWidth="1"/>
    <col min="2819" max="2833" width="2.81640625" style="31" customWidth="1"/>
    <col min="2834" max="2836" width="2.1796875" style="31" customWidth="1"/>
    <col min="2837" max="2838" width="1.81640625" style="31" customWidth="1"/>
    <col min="2839" max="2853" width="2.1796875" style="31" customWidth="1"/>
    <col min="2854" max="3072" width="9.1796875" style="31" bestFit="1"/>
    <col min="3073" max="3073" width="7.81640625" style="31" customWidth="1"/>
    <col min="3074" max="3074" width="2.54296875" style="31" customWidth="1"/>
    <col min="3075" max="3089" width="2.81640625" style="31" customWidth="1"/>
    <col min="3090" max="3092" width="2.1796875" style="31" customWidth="1"/>
    <col min="3093" max="3094" width="1.81640625" style="31" customWidth="1"/>
    <col min="3095" max="3109" width="2.1796875" style="31" customWidth="1"/>
    <col min="3110" max="3328" width="9.1796875" style="31" bestFit="1"/>
    <col min="3329" max="3329" width="7.81640625" style="31" customWidth="1"/>
    <col min="3330" max="3330" width="2.54296875" style="31" customWidth="1"/>
    <col min="3331" max="3345" width="2.81640625" style="31" customWidth="1"/>
    <col min="3346" max="3348" width="2.1796875" style="31" customWidth="1"/>
    <col min="3349" max="3350" width="1.81640625" style="31" customWidth="1"/>
    <col min="3351" max="3365" width="2.1796875" style="31" customWidth="1"/>
    <col min="3366" max="3584" width="9.1796875" style="31" bestFit="1"/>
    <col min="3585" max="3585" width="7.81640625" style="31" customWidth="1"/>
    <col min="3586" max="3586" width="2.54296875" style="31" customWidth="1"/>
    <col min="3587" max="3601" width="2.81640625" style="31" customWidth="1"/>
    <col min="3602" max="3604" width="2.1796875" style="31" customWidth="1"/>
    <col min="3605" max="3606" width="1.81640625" style="31" customWidth="1"/>
    <col min="3607" max="3621" width="2.1796875" style="31" customWidth="1"/>
    <col min="3622" max="3840" width="9.1796875" style="31" bestFit="1"/>
    <col min="3841" max="3841" width="7.81640625" style="31" customWidth="1"/>
    <col min="3842" max="3842" width="2.54296875" style="31" customWidth="1"/>
    <col min="3843" max="3857" width="2.81640625" style="31" customWidth="1"/>
    <col min="3858" max="3860" width="2.1796875" style="31" customWidth="1"/>
    <col min="3861" max="3862" width="1.81640625" style="31" customWidth="1"/>
    <col min="3863" max="3877" width="2.1796875" style="31" customWidth="1"/>
    <col min="3878" max="4096" width="9.1796875" style="31" bestFit="1"/>
    <col min="4097" max="4097" width="7.81640625" style="31" customWidth="1"/>
    <col min="4098" max="4098" width="2.54296875" style="31" customWidth="1"/>
    <col min="4099" max="4113" width="2.81640625" style="31" customWidth="1"/>
    <col min="4114" max="4116" width="2.1796875" style="31" customWidth="1"/>
    <col min="4117" max="4118" width="1.81640625" style="31" customWidth="1"/>
    <col min="4119" max="4133" width="2.1796875" style="31" customWidth="1"/>
    <col min="4134" max="4352" width="9.1796875" style="31" bestFit="1"/>
    <col min="4353" max="4353" width="7.81640625" style="31" customWidth="1"/>
    <col min="4354" max="4354" width="2.54296875" style="31" customWidth="1"/>
    <col min="4355" max="4369" width="2.81640625" style="31" customWidth="1"/>
    <col min="4370" max="4372" width="2.1796875" style="31" customWidth="1"/>
    <col min="4373" max="4374" width="1.81640625" style="31" customWidth="1"/>
    <col min="4375" max="4389" width="2.1796875" style="31" customWidth="1"/>
    <col min="4390" max="4608" width="9.1796875" style="31" bestFit="1"/>
    <col min="4609" max="4609" width="7.81640625" style="31" customWidth="1"/>
    <col min="4610" max="4610" width="2.54296875" style="31" customWidth="1"/>
    <col min="4611" max="4625" width="2.81640625" style="31" customWidth="1"/>
    <col min="4626" max="4628" width="2.1796875" style="31" customWidth="1"/>
    <col min="4629" max="4630" width="1.81640625" style="31" customWidth="1"/>
    <col min="4631" max="4645" width="2.1796875" style="31" customWidth="1"/>
    <col min="4646" max="4864" width="9.1796875" style="31" bestFit="1"/>
    <col min="4865" max="4865" width="7.81640625" style="31" customWidth="1"/>
    <col min="4866" max="4866" width="2.54296875" style="31" customWidth="1"/>
    <col min="4867" max="4881" width="2.81640625" style="31" customWidth="1"/>
    <col min="4882" max="4884" width="2.1796875" style="31" customWidth="1"/>
    <col min="4885" max="4886" width="1.81640625" style="31" customWidth="1"/>
    <col min="4887" max="4901" width="2.1796875" style="31" customWidth="1"/>
    <col min="4902" max="5120" width="9.1796875" style="31" bestFit="1"/>
    <col min="5121" max="5121" width="7.81640625" style="31" customWidth="1"/>
    <col min="5122" max="5122" width="2.54296875" style="31" customWidth="1"/>
    <col min="5123" max="5137" width="2.81640625" style="31" customWidth="1"/>
    <col min="5138" max="5140" width="2.1796875" style="31" customWidth="1"/>
    <col min="5141" max="5142" width="1.81640625" style="31" customWidth="1"/>
    <col min="5143" max="5157" width="2.1796875" style="31" customWidth="1"/>
    <col min="5158" max="5376" width="9.1796875" style="31" bestFit="1"/>
    <col min="5377" max="5377" width="7.81640625" style="31" customWidth="1"/>
    <col min="5378" max="5378" width="2.54296875" style="31" customWidth="1"/>
    <col min="5379" max="5393" width="2.81640625" style="31" customWidth="1"/>
    <col min="5394" max="5396" width="2.1796875" style="31" customWidth="1"/>
    <col min="5397" max="5398" width="1.81640625" style="31" customWidth="1"/>
    <col min="5399" max="5413" width="2.1796875" style="31" customWidth="1"/>
    <col min="5414" max="5632" width="9.1796875" style="31" bestFit="1"/>
    <col min="5633" max="5633" width="7.81640625" style="31" customWidth="1"/>
    <col min="5634" max="5634" width="2.54296875" style="31" customWidth="1"/>
    <col min="5635" max="5649" width="2.81640625" style="31" customWidth="1"/>
    <col min="5650" max="5652" width="2.1796875" style="31" customWidth="1"/>
    <col min="5653" max="5654" width="1.81640625" style="31" customWidth="1"/>
    <col min="5655" max="5669" width="2.1796875" style="31" customWidth="1"/>
    <col min="5670" max="5888" width="9.1796875" style="31" bestFit="1"/>
    <col min="5889" max="5889" width="7.81640625" style="31" customWidth="1"/>
    <col min="5890" max="5890" width="2.54296875" style="31" customWidth="1"/>
    <col min="5891" max="5905" width="2.81640625" style="31" customWidth="1"/>
    <col min="5906" max="5908" width="2.1796875" style="31" customWidth="1"/>
    <col min="5909" max="5910" width="1.81640625" style="31" customWidth="1"/>
    <col min="5911" max="5925" width="2.1796875" style="31" customWidth="1"/>
    <col min="5926" max="6144" width="9.1796875" style="31" bestFit="1"/>
    <col min="6145" max="6145" width="7.81640625" style="31" customWidth="1"/>
    <col min="6146" max="6146" width="2.54296875" style="31" customWidth="1"/>
    <col min="6147" max="6161" width="2.81640625" style="31" customWidth="1"/>
    <col min="6162" max="6164" width="2.1796875" style="31" customWidth="1"/>
    <col min="6165" max="6166" width="1.81640625" style="31" customWidth="1"/>
    <col min="6167" max="6181" width="2.1796875" style="31" customWidth="1"/>
    <col min="6182" max="6400" width="9.1796875" style="31" bestFit="1"/>
    <col min="6401" max="6401" width="7.81640625" style="31" customWidth="1"/>
    <col min="6402" max="6402" width="2.54296875" style="31" customWidth="1"/>
    <col min="6403" max="6417" width="2.81640625" style="31" customWidth="1"/>
    <col min="6418" max="6420" width="2.1796875" style="31" customWidth="1"/>
    <col min="6421" max="6422" width="1.81640625" style="31" customWidth="1"/>
    <col min="6423" max="6437" width="2.1796875" style="31" customWidth="1"/>
    <col min="6438" max="6656" width="9.1796875" style="31" bestFit="1"/>
    <col min="6657" max="6657" width="7.81640625" style="31" customWidth="1"/>
    <col min="6658" max="6658" width="2.54296875" style="31" customWidth="1"/>
    <col min="6659" max="6673" width="2.81640625" style="31" customWidth="1"/>
    <col min="6674" max="6676" width="2.1796875" style="31" customWidth="1"/>
    <col min="6677" max="6678" width="1.81640625" style="31" customWidth="1"/>
    <col min="6679" max="6693" width="2.1796875" style="31" customWidth="1"/>
    <col min="6694" max="6912" width="9.1796875" style="31" bestFit="1"/>
    <col min="6913" max="6913" width="7.81640625" style="31" customWidth="1"/>
    <col min="6914" max="6914" width="2.54296875" style="31" customWidth="1"/>
    <col min="6915" max="6929" width="2.81640625" style="31" customWidth="1"/>
    <col min="6930" max="6932" width="2.1796875" style="31" customWidth="1"/>
    <col min="6933" max="6934" width="1.81640625" style="31" customWidth="1"/>
    <col min="6935" max="6949" width="2.1796875" style="31" customWidth="1"/>
    <col min="6950" max="7168" width="9.1796875" style="31" bestFit="1"/>
    <col min="7169" max="7169" width="7.81640625" style="31" customWidth="1"/>
    <col min="7170" max="7170" width="2.54296875" style="31" customWidth="1"/>
    <col min="7171" max="7185" width="2.81640625" style="31" customWidth="1"/>
    <col min="7186" max="7188" width="2.1796875" style="31" customWidth="1"/>
    <col min="7189" max="7190" width="1.81640625" style="31" customWidth="1"/>
    <col min="7191" max="7205" width="2.1796875" style="31" customWidth="1"/>
    <col min="7206" max="7424" width="9.1796875" style="31" bestFit="1"/>
    <col min="7425" max="7425" width="7.81640625" style="31" customWidth="1"/>
    <col min="7426" max="7426" width="2.54296875" style="31" customWidth="1"/>
    <col min="7427" max="7441" width="2.81640625" style="31" customWidth="1"/>
    <col min="7442" max="7444" width="2.1796875" style="31" customWidth="1"/>
    <col min="7445" max="7446" width="1.81640625" style="31" customWidth="1"/>
    <col min="7447" max="7461" width="2.1796875" style="31" customWidth="1"/>
    <col min="7462" max="7680" width="9.1796875" style="31" bestFit="1"/>
    <col min="7681" max="7681" width="7.81640625" style="31" customWidth="1"/>
    <col min="7682" max="7682" width="2.54296875" style="31" customWidth="1"/>
    <col min="7683" max="7697" width="2.81640625" style="31" customWidth="1"/>
    <col min="7698" max="7700" width="2.1796875" style="31" customWidth="1"/>
    <col min="7701" max="7702" width="1.81640625" style="31" customWidth="1"/>
    <col min="7703" max="7717" width="2.1796875" style="31" customWidth="1"/>
    <col min="7718" max="7936" width="9.1796875" style="31" bestFit="1"/>
    <col min="7937" max="7937" width="7.81640625" style="31" customWidth="1"/>
    <col min="7938" max="7938" width="2.54296875" style="31" customWidth="1"/>
    <col min="7939" max="7953" width="2.81640625" style="31" customWidth="1"/>
    <col min="7954" max="7956" width="2.1796875" style="31" customWidth="1"/>
    <col min="7957" max="7958" width="1.81640625" style="31" customWidth="1"/>
    <col min="7959" max="7973" width="2.1796875" style="31" customWidth="1"/>
    <col min="7974" max="8192" width="9.1796875" style="31" bestFit="1"/>
    <col min="8193" max="8193" width="7.81640625" style="31" customWidth="1"/>
    <col min="8194" max="8194" width="2.54296875" style="31" customWidth="1"/>
    <col min="8195" max="8209" width="2.81640625" style="31" customWidth="1"/>
    <col min="8210" max="8212" width="2.1796875" style="31" customWidth="1"/>
    <col min="8213" max="8214" width="1.81640625" style="31" customWidth="1"/>
    <col min="8215" max="8229" width="2.1796875" style="31" customWidth="1"/>
    <col min="8230" max="8448" width="9.1796875" style="31" bestFit="1"/>
    <col min="8449" max="8449" width="7.81640625" style="31" customWidth="1"/>
    <col min="8450" max="8450" width="2.54296875" style="31" customWidth="1"/>
    <col min="8451" max="8465" width="2.81640625" style="31" customWidth="1"/>
    <col min="8466" max="8468" width="2.1796875" style="31" customWidth="1"/>
    <col min="8469" max="8470" width="1.81640625" style="31" customWidth="1"/>
    <col min="8471" max="8485" width="2.1796875" style="31" customWidth="1"/>
    <col min="8486" max="8704" width="9.1796875" style="31" bestFit="1"/>
    <col min="8705" max="8705" width="7.81640625" style="31" customWidth="1"/>
    <col min="8706" max="8706" width="2.54296875" style="31" customWidth="1"/>
    <col min="8707" max="8721" width="2.81640625" style="31" customWidth="1"/>
    <col min="8722" max="8724" width="2.1796875" style="31" customWidth="1"/>
    <col min="8725" max="8726" width="1.81640625" style="31" customWidth="1"/>
    <col min="8727" max="8741" width="2.1796875" style="31" customWidth="1"/>
    <col min="8742" max="8960" width="9.1796875" style="31" bestFit="1"/>
    <col min="8961" max="8961" width="7.81640625" style="31" customWidth="1"/>
    <col min="8962" max="8962" width="2.54296875" style="31" customWidth="1"/>
    <col min="8963" max="8977" width="2.81640625" style="31" customWidth="1"/>
    <col min="8978" max="8980" width="2.1796875" style="31" customWidth="1"/>
    <col min="8981" max="8982" width="1.81640625" style="31" customWidth="1"/>
    <col min="8983" max="8997" width="2.1796875" style="31" customWidth="1"/>
    <col min="8998" max="9216" width="9.1796875" style="31" bestFit="1"/>
    <col min="9217" max="9217" width="7.81640625" style="31" customWidth="1"/>
    <col min="9218" max="9218" width="2.54296875" style="31" customWidth="1"/>
    <col min="9219" max="9233" width="2.81640625" style="31" customWidth="1"/>
    <col min="9234" max="9236" width="2.1796875" style="31" customWidth="1"/>
    <col min="9237" max="9238" width="1.81640625" style="31" customWidth="1"/>
    <col min="9239" max="9253" width="2.1796875" style="31" customWidth="1"/>
    <col min="9254" max="9472" width="9.1796875" style="31" bestFit="1"/>
    <col min="9473" max="9473" width="7.81640625" style="31" customWidth="1"/>
    <col min="9474" max="9474" width="2.54296875" style="31" customWidth="1"/>
    <col min="9475" max="9489" width="2.81640625" style="31" customWidth="1"/>
    <col min="9490" max="9492" width="2.1796875" style="31" customWidth="1"/>
    <col min="9493" max="9494" width="1.81640625" style="31" customWidth="1"/>
    <col min="9495" max="9509" width="2.1796875" style="31" customWidth="1"/>
    <col min="9510" max="9728" width="9.1796875" style="31" bestFit="1"/>
    <col min="9729" max="9729" width="7.81640625" style="31" customWidth="1"/>
    <col min="9730" max="9730" width="2.54296875" style="31" customWidth="1"/>
    <col min="9731" max="9745" width="2.81640625" style="31" customWidth="1"/>
    <col min="9746" max="9748" width="2.1796875" style="31" customWidth="1"/>
    <col min="9749" max="9750" width="1.81640625" style="31" customWidth="1"/>
    <col min="9751" max="9765" width="2.1796875" style="31" customWidth="1"/>
    <col min="9766" max="9984" width="9.1796875" style="31" bestFit="1"/>
    <col min="9985" max="9985" width="7.81640625" style="31" customWidth="1"/>
    <col min="9986" max="9986" width="2.54296875" style="31" customWidth="1"/>
    <col min="9987" max="10001" width="2.81640625" style="31" customWidth="1"/>
    <col min="10002" max="10004" width="2.1796875" style="31" customWidth="1"/>
    <col min="10005" max="10006" width="1.81640625" style="31" customWidth="1"/>
    <col min="10007" max="10021" width="2.1796875" style="31" customWidth="1"/>
    <col min="10022" max="10240" width="9.1796875" style="31" bestFit="1"/>
    <col min="10241" max="10241" width="7.81640625" style="31" customWidth="1"/>
    <col min="10242" max="10242" width="2.54296875" style="31" customWidth="1"/>
    <col min="10243" max="10257" width="2.81640625" style="31" customWidth="1"/>
    <col min="10258" max="10260" width="2.1796875" style="31" customWidth="1"/>
    <col min="10261" max="10262" width="1.81640625" style="31" customWidth="1"/>
    <col min="10263" max="10277" width="2.1796875" style="31" customWidth="1"/>
    <col min="10278" max="10496" width="9.1796875" style="31" bestFit="1"/>
    <col min="10497" max="10497" width="7.81640625" style="31" customWidth="1"/>
    <col min="10498" max="10498" width="2.54296875" style="31" customWidth="1"/>
    <col min="10499" max="10513" width="2.81640625" style="31" customWidth="1"/>
    <col min="10514" max="10516" width="2.1796875" style="31" customWidth="1"/>
    <col min="10517" max="10518" width="1.81640625" style="31" customWidth="1"/>
    <col min="10519" max="10533" width="2.1796875" style="31" customWidth="1"/>
    <col min="10534" max="10752" width="9.1796875" style="31" bestFit="1"/>
    <col min="10753" max="10753" width="7.81640625" style="31" customWidth="1"/>
    <col min="10754" max="10754" width="2.54296875" style="31" customWidth="1"/>
    <col min="10755" max="10769" width="2.81640625" style="31" customWidth="1"/>
    <col min="10770" max="10772" width="2.1796875" style="31" customWidth="1"/>
    <col min="10773" max="10774" width="1.81640625" style="31" customWidth="1"/>
    <col min="10775" max="10789" width="2.1796875" style="31" customWidth="1"/>
    <col min="10790" max="11008" width="9.1796875" style="31" bestFit="1"/>
    <col min="11009" max="11009" width="7.81640625" style="31" customWidth="1"/>
    <col min="11010" max="11010" width="2.54296875" style="31" customWidth="1"/>
    <col min="11011" max="11025" width="2.81640625" style="31" customWidth="1"/>
    <col min="11026" max="11028" width="2.1796875" style="31" customWidth="1"/>
    <col min="11029" max="11030" width="1.81640625" style="31" customWidth="1"/>
    <col min="11031" max="11045" width="2.1796875" style="31" customWidth="1"/>
    <col min="11046" max="11264" width="9.1796875" style="31" bestFit="1"/>
    <col min="11265" max="11265" width="7.81640625" style="31" customWidth="1"/>
    <col min="11266" max="11266" width="2.54296875" style="31" customWidth="1"/>
    <col min="11267" max="11281" width="2.81640625" style="31" customWidth="1"/>
    <col min="11282" max="11284" width="2.1796875" style="31" customWidth="1"/>
    <col min="11285" max="11286" width="1.81640625" style="31" customWidth="1"/>
    <col min="11287" max="11301" width="2.1796875" style="31" customWidth="1"/>
    <col min="11302" max="11520" width="9.1796875" style="31" bestFit="1"/>
    <col min="11521" max="11521" width="7.81640625" style="31" customWidth="1"/>
    <col min="11522" max="11522" width="2.54296875" style="31" customWidth="1"/>
    <col min="11523" max="11537" width="2.81640625" style="31" customWidth="1"/>
    <col min="11538" max="11540" width="2.1796875" style="31" customWidth="1"/>
    <col min="11541" max="11542" width="1.81640625" style="31" customWidth="1"/>
    <col min="11543" max="11557" width="2.1796875" style="31" customWidth="1"/>
    <col min="11558" max="11776" width="9.1796875" style="31" bestFit="1"/>
    <col min="11777" max="11777" width="7.81640625" style="31" customWidth="1"/>
    <col min="11778" max="11778" width="2.54296875" style="31" customWidth="1"/>
    <col min="11779" max="11793" width="2.81640625" style="31" customWidth="1"/>
    <col min="11794" max="11796" width="2.1796875" style="31" customWidth="1"/>
    <col min="11797" max="11798" width="1.81640625" style="31" customWidth="1"/>
    <col min="11799" max="11813" width="2.1796875" style="31" customWidth="1"/>
    <col min="11814" max="12032" width="9.1796875" style="31" bestFit="1"/>
    <col min="12033" max="12033" width="7.81640625" style="31" customWidth="1"/>
    <col min="12034" max="12034" width="2.54296875" style="31" customWidth="1"/>
    <col min="12035" max="12049" width="2.81640625" style="31" customWidth="1"/>
    <col min="12050" max="12052" width="2.1796875" style="31" customWidth="1"/>
    <col min="12053" max="12054" width="1.81640625" style="31" customWidth="1"/>
    <col min="12055" max="12069" width="2.1796875" style="31" customWidth="1"/>
    <col min="12070" max="12288" width="9.1796875" style="31" bestFit="1"/>
    <col min="12289" max="12289" width="7.81640625" style="31" customWidth="1"/>
    <col min="12290" max="12290" width="2.54296875" style="31" customWidth="1"/>
    <col min="12291" max="12305" width="2.81640625" style="31" customWidth="1"/>
    <col min="12306" max="12308" width="2.1796875" style="31" customWidth="1"/>
    <col min="12309" max="12310" width="1.81640625" style="31" customWidth="1"/>
    <col min="12311" max="12325" width="2.1796875" style="31" customWidth="1"/>
    <col min="12326" max="12544" width="9.1796875" style="31" bestFit="1"/>
    <col min="12545" max="12545" width="7.81640625" style="31" customWidth="1"/>
    <col min="12546" max="12546" width="2.54296875" style="31" customWidth="1"/>
    <col min="12547" max="12561" width="2.81640625" style="31" customWidth="1"/>
    <col min="12562" max="12564" width="2.1796875" style="31" customWidth="1"/>
    <col min="12565" max="12566" width="1.81640625" style="31" customWidth="1"/>
    <col min="12567" max="12581" width="2.1796875" style="31" customWidth="1"/>
    <col min="12582" max="12800" width="9.1796875" style="31" bestFit="1"/>
    <col min="12801" max="12801" width="7.81640625" style="31" customWidth="1"/>
    <col min="12802" max="12802" width="2.54296875" style="31" customWidth="1"/>
    <col min="12803" max="12817" width="2.81640625" style="31" customWidth="1"/>
    <col min="12818" max="12820" width="2.1796875" style="31" customWidth="1"/>
    <col min="12821" max="12822" width="1.81640625" style="31" customWidth="1"/>
    <col min="12823" max="12837" width="2.1796875" style="31" customWidth="1"/>
    <col min="12838" max="13056" width="9.1796875" style="31" bestFit="1"/>
    <col min="13057" max="13057" width="7.81640625" style="31" customWidth="1"/>
    <col min="13058" max="13058" width="2.54296875" style="31" customWidth="1"/>
    <col min="13059" max="13073" width="2.81640625" style="31" customWidth="1"/>
    <col min="13074" max="13076" width="2.1796875" style="31" customWidth="1"/>
    <col min="13077" max="13078" width="1.81640625" style="31" customWidth="1"/>
    <col min="13079" max="13093" width="2.1796875" style="31" customWidth="1"/>
    <col min="13094" max="13312" width="9.1796875" style="31" bestFit="1"/>
    <col min="13313" max="13313" width="7.81640625" style="31" customWidth="1"/>
    <col min="13314" max="13314" width="2.54296875" style="31" customWidth="1"/>
    <col min="13315" max="13329" width="2.81640625" style="31" customWidth="1"/>
    <col min="13330" max="13332" width="2.1796875" style="31" customWidth="1"/>
    <col min="13333" max="13334" width="1.81640625" style="31" customWidth="1"/>
    <col min="13335" max="13349" width="2.1796875" style="31" customWidth="1"/>
    <col min="13350" max="13568" width="9.1796875" style="31" bestFit="1"/>
    <col min="13569" max="13569" width="7.81640625" style="31" customWidth="1"/>
    <col min="13570" max="13570" width="2.54296875" style="31" customWidth="1"/>
    <col min="13571" max="13585" width="2.81640625" style="31" customWidth="1"/>
    <col min="13586" max="13588" width="2.1796875" style="31" customWidth="1"/>
    <col min="13589" max="13590" width="1.81640625" style="31" customWidth="1"/>
    <col min="13591" max="13605" width="2.1796875" style="31" customWidth="1"/>
    <col min="13606" max="13824" width="9.1796875" style="31" bestFit="1"/>
    <col min="13825" max="13825" width="7.81640625" style="31" customWidth="1"/>
    <col min="13826" max="13826" width="2.54296875" style="31" customWidth="1"/>
    <col min="13827" max="13841" width="2.81640625" style="31" customWidth="1"/>
    <col min="13842" max="13844" width="2.1796875" style="31" customWidth="1"/>
    <col min="13845" max="13846" width="1.81640625" style="31" customWidth="1"/>
    <col min="13847" max="13861" width="2.1796875" style="31" customWidth="1"/>
    <col min="13862" max="14080" width="9.1796875" style="31" bestFit="1"/>
    <col min="14081" max="14081" width="7.81640625" style="31" customWidth="1"/>
    <col min="14082" max="14082" width="2.54296875" style="31" customWidth="1"/>
    <col min="14083" max="14097" width="2.81640625" style="31" customWidth="1"/>
    <col min="14098" max="14100" width="2.1796875" style="31" customWidth="1"/>
    <col min="14101" max="14102" width="1.81640625" style="31" customWidth="1"/>
    <col min="14103" max="14117" width="2.1796875" style="31" customWidth="1"/>
    <col min="14118" max="14336" width="9.1796875" style="31" bestFit="1"/>
    <col min="14337" max="14337" width="7.81640625" style="31" customWidth="1"/>
    <col min="14338" max="14338" width="2.54296875" style="31" customWidth="1"/>
    <col min="14339" max="14353" width="2.81640625" style="31" customWidth="1"/>
    <col min="14354" max="14356" width="2.1796875" style="31" customWidth="1"/>
    <col min="14357" max="14358" width="1.81640625" style="31" customWidth="1"/>
    <col min="14359" max="14373" width="2.1796875" style="31" customWidth="1"/>
    <col min="14374" max="14592" width="9.1796875" style="31" bestFit="1"/>
    <col min="14593" max="14593" width="7.81640625" style="31" customWidth="1"/>
    <col min="14594" max="14594" width="2.54296875" style="31" customWidth="1"/>
    <col min="14595" max="14609" width="2.81640625" style="31" customWidth="1"/>
    <col min="14610" max="14612" width="2.1796875" style="31" customWidth="1"/>
    <col min="14613" max="14614" width="1.81640625" style="31" customWidth="1"/>
    <col min="14615" max="14629" width="2.1796875" style="31" customWidth="1"/>
    <col min="14630" max="14848" width="9.1796875" style="31" bestFit="1"/>
    <col min="14849" max="14849" width="7.81640625" style="31" customWidth="1"/>
    <col min="14850" max="14850" width="2.54296875" style="31" customWidth="1"/>
    <col min="14851" max="14865" width="2.81640625" style="31" customWidth="1"/>
    <col min="14866" max="14868" width="2.1796875" style="31" customWidth="1"/>
    <col min="14869" max="14870" width="1.81640625" style="31" customWidth="1"/>
    <col min="14871" max="14885" width="2.1796875" style="31" customWidth="1"/>
    <col min="14886" max="15104" width="9.1796875" style="31" bestFit="1"/>
    <col min="15105" max="15105" width="7.81640625" style="31" customWidth="1"/>
    <col min="15106" max="15106" width="2.54296875" style="31" customWidth="1"/>
    <col min="15107" max="15121" width="2.81640625" style="31" customWidth="1"/>
    <col min="15122" max="15124" width="2.1796875" style="31" customWidth="1"/>
    <col min="15125" max="15126" width="1.81640625" style="31" customWidth="1"/>
    <col min="15127" max="15141" width="2.1796875" style="31" customWidth="1"/>
    <col min="15142" max="15360" width="9.1796875" style="31" bestFit="1"/>
    <col min="15361" max="15361" width="7.81640625" style="31" customWidth="1"/>
    <col min="15362" max="15362" width="2.54296875" style="31" customWidth="1"/>
    <col min="15363" max="15377" width="2.81640625" style="31" customWidth="1"/>
    <col min="15378" max="15380" width="2.1796875" style="31" customWidth="1"/>
    <col min="15381" max="15382" width="1.81640625" style="31" customWidth="1"/>
    <col min="15383" max="15397" width="2.1796875" style="31" customWidth="1"/>
    <col min="15398" max="15616" width="9.1796875" style="31" bestFit="1"/>
    <col min="15617" max="15617" width="7.81640625" style="31" customWidth="1"/>
    <col min="15618" max="15618" width="2.54296875" style="31" customWidth="1"/>
    <col min="15619" max="15633" width="2.81640625" style="31" customWidth="1"/>
    <col min="15634" max="15636" width="2.1796875" style="31" customWidth="1"/>
    <col min="15637" max="15638" width="1.81640625" style="31" customWidth="1"/>
    <col min="15639" max="15653" width="2.1796875" style="31" customWidth="1"/>
    <col min="15654" max="15872" width="9.1796875" style="31" bestFit="1"/>
    <col min="15873" max="15873" width="7.81640625" style="31" customWidth="1"/>
    <col min="15874" max="15874" width="2.54296875" style="31" customWidth="1"/>
    <col min="15875" max="15889" width="2.81640625" style="31" customWidth="1"/>
    <col min="15890" max="15892" width="2.1796875" style="31" customWidth="1"/>
    <col min="15893" max="15894" width="1.81640625" style="31" customWidth="1"/>
    <col min="15895" max="15909" width="2.1796875" style="31" customWidth="1"/>
    <col min="15910" max="16128" width="9.1796875" style="31" bestFit="1"/>
    <col min="16129" max="16129" width="7.81640625" style="31" customWidth="1"/>
    <col min="16130" max="16130" width="2.54296875" style="31" customWidth="1"/>
    <col min="16131" max="16145" width="2.81640625" style="31" customWidth="1"/>
    <col min="16146" max="16148" width="2.1796875" style="31" customWidth="1"/>
    <col min="16149" max="16150" width="1.81640625" style="31" customWidth="1"/>
    <col min="16151" max="16165" width="2.1796875" style="31" customWidth="1"/>
    <col min="16166" max="16384" width="9.1796875" style="31"/>
  </cols>
  <sheetData>
    <row r="1" spans="1:37" ht="15" hidden="1" customHeight="1"/>
    <row r="2" spans="1:37" ht="15" hidden="1" customHeight="1"/>
    <row r="3" spans="1:37" hidden="1">
      <c r="Y3" s="152"/>
      <c r="Z3" s="152"/>
      <c r="AA3" s="152"/>
      <c r="AB3" s="152"/>
      <c r="AC3" s="30"/>
      <c r="AD3" s="152"/>
      <c r="AE3" s="152"/>
      <c r="AF3" s="152"/>
      <c r="AG3" s="152"/>
      <c r="AH3" s="152"/>
      <c r="AI3" s="152"/>
      <c r="AJ3" s="152"/>
      <c r="AK3" s="152"/>
    </row>
    <row r="4" spans="1:37">
      <c r="A4" s="73"/>
      <c r="B4" s="35"/>
      <c r="C4" s="36"/>
      <c r="D4" s="36"/>
      <c r="E4" s="36"/>
      <c r="F4" s="37"/>
      <c r="G4" s="37"/>
      <c r="H4" s="37"/>
      <c r="I4" s="37"/>
      <c r="J4" s="37"/>
      <c r="K4" s="37"/>
      <c r="L4" s="37"/>
      <c r="M4" s="37"/>
      <c r="N4" s="37"/>
      <c r="O4" s="37"/>
      <c r="P4" s="37"/>
      <c r="Q4" s="37"/>
      <c r="R4" s="37"/>
      <c r="S4" s="37"/>
      <c r="T4" s="37"/>
      <c r="U4" s="37"/>
      <c r="V4" s="37"/>
      <c r="W4" s="37"/>
      <c r="X4" s="37"/>
      <c r="Y4" s="38"/>
      <c r="Z4" s="38"/>
      <c r="AA4" s="38"/>
      <c r="AB4" s="38"/>
      <c r="AC4" s="38"/>
      <c r="AD4" s="38"/>
      <c r="AE4" s="39"/>
      <c r="AF4" s="40"/>
      <c r="AG4" s="41"/>
      <c r="AH4" s="41"/>
      <c r="AI4" s="41"/>
      <c r="AJ4" s="42"/>
      <c r="AK4" s="43"/>
    </row>
    <row r="5" spans="1:37">
      <c r="A5" s="69"/>
      <c r="B5" s="44"/>
      <c r="C5" s="58"/>
      <c r="D5" s="58"/>
      <c r="E5" s="58"/>
      <c r="F5" s="59"/>
      <c r="G5" s="59"/>
      <c r="H5" s="59"/>
      <c r="I5" s="59"/>
      <c r="J5" s="59"/>
      <c r="K5" s="59"/>
      <c r="L5" s="59"/>
      <c r="M5" s="59"/>
      <c r="N5" s="59"/>
      <c r="O5" s="59"/>
      <c r="P5" s="59"/>
      <c r="Q5" s="59"/>
      <c r="R5" s="59"/>
      <c r="S5" s="59"/>
      <c r="T5" s="59"/>
      <c r="U5" s="59"/>
      <c r="V5" s="59"/>
      <c r="W5" s="59"/>
      <c r="X5" s="59"/>
      <c r="Y5" s="60"/>
      <c r="Z5" s="60"/>
      <c r="AA5" s="60"/>
      <c r="AB5" s="60"/>
      <c r="AC5" s="60"/>
      <c r="AD5" s="60"/>
      <c r="AE5" s="153"/>
      <c r="AF5" s="153"/>
      <c r="AG5" s="153"/>
      <c r="AH5" s="153"/>
      <c r="AI5" s="153"/>
      <c r="AJ5" s="153"/>
      <c r="AK5" s="154"/>
    </row>
    <row r="6" spans="1:37">
      <c r="A6" s="69"/>
      <c r="B6" s="45"/>
      <c r="C6" s="61"/>
      <c r="D6" s="61"/>
      <c r="E6" s="61"/>
      <c r="F6" s="59"/>
      <c r="G6" s="59"/>
      <c r="H6" s="59"/>
      <c r="I6" s="59"/>
      <c r="J6" s="59"/>
      <c r="K6" s="59"/>
      <c r="L6" s="59"/>
      <c r="M6" s="59"/>
      <c r="N6" s="59"/>
      <c r="O6" s="59"/>
      <c r="P6" s="59"/>
      <c r="Q6" s="59"/>
      <c r="R6" s="59"/>
      <c r="S6" s="59"/>
      <c r="T6" s="59"/>
      <c r="U6" s="59"/>
      <c r="V6" s="59"/>
      <c r="W6" s="59"/>
      <c r="X6" s="59"/>
      <c r="Y6" s="59"/>
      <c r="Z6" s="59"/>
      <c r="AA6" s="59"/>
      <c r="AB6" s="59"/>
      <c r="AC6" s="59"/>
      <c r="AD6" s="59"/>
      <c r="AE6" s="62"/>
      <c r="AF6" s="62"/>
      <c r="AG6" s="63"/>
      <c r="AH6" s="63"/>
      <c r="AI6" s="63"/>
      <c r="AJ6" s="64"/>
      <c r="AK6" s="46"/>
    </row>
    <row r="7" spans="1:37">
      <c r="A7" s="69"/>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1"/>
    </row>
    <row r="8" spans="1:37">
      <c r="A8" s="69"/>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1"/>
    </row>
    <row r="9" spans="1:37" ht="12.75" customHeight="1">
      <c r="A9" s="69"/>
      <c r="B9" s="155" t="s">
        <v>1012</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7"/>
    </row>
    <row r="10" spans="1:37" ht="12.75" customHeight="1">
      <c r="A10" s="69"/>
      <c r="B10" s="155"/>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7"/>
    </row>
    <row r="11" spans="1:37">
      <c r="A11" s="69"/>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1"/>
    </row>
    <row r="12" spans="1:37">
      <c r="A12" s="69"/>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1"/>
    </row>
    <row r="13" spans="1:37" ht="22.5">
      <c r="A13" s="69"/>
      <c r="B13" s="135" t="s">
        <v>1392</v>
      </c>
      <c r="C13" s="135"/>
      <c r="D13" s="135"/>
      <c r="E13" s="135"/>
      <c r="F13" s="135"/>
      <c r="G13" s="135"/>
      <c r="H13" s="135"/>
      <c r="I13" s="101" t="s">
        <v>1393</v>
      </c>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100"/>
    </row>
    <row r="14" spans="1:37" ht="14.5" customHeight="1">
      <c r="A14" s="74"/>
      <c r="B14" s="135" t="s">
        <v>0</v>
      </c>
      <c r="C14" s="135"/>
      <c r="D14" s="135"/>
      <c r="E14" s="135"/>
      <c r="F14" s="135"/>
      <c r="G14" s="135"/>
      <c r="H14" s="135"/>
      <c r="I14" s="135" t="s">
        <v>1</v>
      </c>
      <c r="J14" s="135"/>
      <c r="K14" s="135"/>
      <c r="L14" s="136"/>
      <c r="M14" s="136"/>
      <c r="N14" s="136"/>
      <c r="O14" s="67"/>
      <c r="P14" s="67"/>
      <c r="Q14" s="67"/>
      <c r="R14" s="67"/>
      <c r="S14" s="67"/>
      <c r="T14" s="67"/>
      <c r="U14" s="67"/>
      <c r="V14" s="67"/>
      <c r="W14" s="67"/>
      <c r="X14" s="67"/>
      <c r="Y14" s="67"/>
      <c r="Z14" s="67"/>
      <c r="AA14" s="67"/>
      <c r="AB14" s="67"/>
      <c r="AC14" s="67"/>
      <c r="AD14" s="67"/>
      <c r="AE14" s="67"/>
      <c r="AF14" s="67"/>
      <c r="AG14" s="67"/>
      <c r="AH14" s="67"/>
      <c r="AI14" s="67"/>
      <c r="AJ14" s="67"/>
      <c r="AK14" s="47"/>
    </row>
    <row r="15" spans="1:37" ht="14.5" customHeight="1">
      <c r="A15" s="74"/>
      <c r="B15" s="135" t="s">
        <v>2</v>
      </c>
      <c r="C15" s="135"/>
      <c r="D15" s="135"/>
      <c r="E15" s="135"/>
      <c r="F15" s="135"/>
      <c r="G15" s="135"/>
      <c r="H15" s="135"/>
      <c r="I15" s="75" t="s">
        <v>3</v>
      </c>
      <c r="J15" s="75"/>
      <c r="K15" s="75"/>
      <c r="L15" s="76"/>
      <c r="M15" s="76"/>
      <c r="N15" s="76"/>
      <c r="O15" s="67"/>
      <c r="P15" s="67"/>
      <c r="Q15" s="67"/>
      <c r="R15" s="67"/>
      <c r="S15" s="67"/>
      <c r="T15" s="67"/>
      <c r="U15" s="67"/>
      <c r="V15" s="67"/>
      <c r="W15" s="67"/>
      <c r="X15" s="67"/>
      <c r="Y15" s="67"/>
      <c r="Z15" s="67"/>
      <c r="AA15" s="67"/>
      <c r="AB15" s="67"/>
      <c r="AC15" s="67"/>
      <c r="AD15" s="67"/>
      <c r="AE15" s="67"/>
      <c r="AF15" s="67"/>
      <c r="AG15" s="67"/>
      <c r="AH15" s="67"/>
      <c r="AI15" s="67"/>
      <c r="AJ15" s="67"/>
      <c r="AK15" s="47"/>
    </row>
    <row r="16" spans="1:37" ht="14.5" customHeight="1">
      <c r="A16" s="74"/>
      <c r="B16" s="135" t="s">
        <v>4</v>
      </c>
      <c r="C16" s="135"/>
      <c r="D16" s="135"/>
      <c r="E16" s="135"/>
      <c r="F16" s="135"/>
      <c r="G16" s="135"/>
      <c r="H16" s="135"/>
      <c r="I16" s="66" t="s">
        <v>5</v>
      </c>
      <c r="J16" s="66"/>
      <c r="K16" s="66"/>
      <c r="L16" s="66"/>
      <c r="M16" s="66"/>
      <c r="N16" s="66"/>
      <c r="O16" s="67"/>
      <c r="P16" s="67"/>
      <c r="Q16" s="67"/>
      <c r="R16" s="67"/>
      <c r="S16" s="67"/>
      <c r="T16" s="67"/>
      <c r="U16" s="67"/>
      <c r="V16" s="67"/>
      <c r="W16" s="67"/>
      <c r="X16" s="67"/>
      <c r="Y16" s="67"/>
      <c r="Z16" s="67"/>
      <c r="AA16" s="67"/>
      <c r="AB16" s="67"/>
      <c r="AC16" s="67"/>
      <c r="AD16" s="67"/>
      <c r="AE16" s="67"/>
      <c r="AF16" s="67"/>
      <c r="AG16" s="67"/>
      <c r="AH16" s="67"/>
      <c r="AI16" s="67"/>
      <c r="AJ16" s="67"/>
      <c r="AK16" s="47"/>
    </row>
    <row r="17" spans="1:42" ht="14.5" customHeight="1">
      <c r="A17" s="74"/>
      <c r="B17" s="135" t="s">
        <v>6</v>
      </c>
      <c r="C17" s="135"/>
      <c r="D17" s="135"/>
      <c r="E17" s="135"/>
      <c r="F17" s="135"/>
      <c r="G17" s="135"/>
      <c r="H17" s="135"/>
      <c r="I17" s="66" t="s">
        <v>7</v>
      </c>
      <c r="J17" s="66"/>
      <c r="K17" s="66"/>
      <c r="L17" s="66"/>
      <c r="M17" s="66"/>
      <c r="N17" s="66"/>
      <c r="O17" s="67"/>
      <c r="P17" s="67"/>
      <c r="Q17" s="67"/>
      <c r="R17" s="67"/>
      <c r="S17" s="67"/>
      <c r="T17" s="67"/>
      <c r="U17" s="67"/>
      <c r="V17" s="67"/>
      <c r="W17" s="67"/>
      <c r="X17" s="67"/>
      <c r="Y17" s="67"/>
      <c r="Z17" s="67"/>
      <c r="AA17" s="67"/>
      <c r="AB17" s="67"/>
      <c r="AC17" s="67"/>
      <c r="AD17" s="67"/>
      <c r="AE17" s="67"/>
      <c r="AF17" s="67"/>
      <c r="AG17" s="67"/>
      <c r="AH17" s="67"/>
      <c r="AI17" s="67"/>
      <c r="AJ17" s="67"/>
      <c r="AK17" s="47"/>
    </row>
    <row r="18" spans="1:42" ht="14">
      <c r="A18" s="77"/>
      <c r="B18" s="75"/>
      <c r="C18" s="75"/>
      <c r="D18" s="75"/>
      <c r="E18" s="75"/>
      <c r="F18" s="75"/>
      <c r="G18" s="75"/>
      <c r="H18" s="76"/>
      <c r="I18" s="67"/>
      <c r="J18" s="66"/>
      <c r="K18" s="66"/>
      <c r="L18" s="66"/>
      <c r="M18" s="66"/>
      <c r="N18" s="66"/>
      <c r="O18" s="67"/>
      <c r="P18" s="67"/>
      <c r="Q18" s="78"/>
      <c r="R18" s="135"/>
      <c r="S18" s="135"/>
      <c r="T18" s="135"/>
      <c r="U18" s="136"/>
      <c r="V18" s="136"/>
      <c r="W18" s="136"/>
      <c r="X18" s="75"/>
      <c r="Y18" s="75"/>
      <c r="Z18" s="75"/>
      <c r="AA18" s="75"/>
      <c r="AB18" s="75"/>
      <c r="AC18" s="75"/>
      <c r="AD18" s="75"/>
      <c r="AE18" s="75"/>
      <c r="AF18" s="75"/>
      <c r="AG18" s="75"/>
      <c r="AH18" s="75"/>
      <c r="AI18" s="75"/>
      <c r="AJ18" s="75"/>
      <c r="AK18" s="48"/>
    </row>
    <row r="19" spans="1:42" ht="15" customHeight="1">
      <c r="A19" s="137" t="s">
        <v>8</v>
      </c>
      <c r="B19" s="135"/>
      <c r="C19" s="135"/>
      <c r="D19" s="135"/>
      <c r="E19" s="135"/>
      <c r="F19" s="135"/>
      <c r="G19" s="135"/>
      <c r="H19" s="135"/>
      <c r="I19" s="66" t="s">
        <v>9</v>
      </c>
      <c r="J19" s="66"/>
      <c r="K19" s="66"/>
      <c r="L19" s="66"/>
      <c r="M19" s="66"/>
      <c r="N19" s="66"/>
      <c r="O19" s="66"/>
      <c r="P19" s="66"/>
      <c r="Q19" s="78"/>
      <c r="R19" s="75"/>
      <c r="S19" s="75"/>
      <c r="T19" s="75"/>
      <c r="U19" s="76"/>
      <c r="V19" s="76"/>
      <c r="W19" s="76"/>
      <c r="X19" s="66"/>
      <c r="Y19" s="66"/>
      <c r="Z19" s="66"/>
      <c r="AA19" s="66"/>
      <c r="AB19" s="66"/>
      <c r="AC19" s="66"/>
      <c r="AD19" s="66"/>
      <c r="AE19" s="66"/>
      <c r="AF19" s="66"/>
      <c r="AG19" s="66"/>
      <c r="AH19" s="66"/>
      <c r="AI19" s="66"/>
      <c r="AJ19" s="66"/>
      <c r="AK19" s="49"/>
      <c r="AP19" s="33"/>
    </row>
    <row r="20" spans="1:42" ht="15" customHeight="1">
      <c r="A20" s="74"/>
      <c r="B20" s="135" t="s">
        <v>10</v>
      </c>
      <c r="C20" s="135"/>
      <c r="D20" s="135"/>
      <c r="E20" s="135"/>
      <c r="F20" s="135"/>
      <c r="G20" s="135"/>
      <c r="H20" s="135"/>
      <c r="I20" s="66" t="s">
        <v>3</v>
      </c>
      <c r="J20" s="66"/>
      <c r="K20" s="66"/>
      <c r="L20" s="66"/>
      <c r="M20" s="66"/>
      <c r="N20" s="66"/>
      <c r="O20" s="66"/>
      <c r="P20" s="66"/>
      <c r="Q20" s="78"/>
      <c r="R20" s="66"/>
      <c r="S20" s="66"/>
      <c r="T20" s="66"/>
      <c r="U20" s="66"/>
      <c r="V20" s="66"/>
      <c r="W20" s="66"/>
      <c r="X20" s="66"/>
      <c r="Y20" s="66"/>
      <c r="Z20" s="66"/>
      <c r="AA20" s="66"/>
      <c r="AB20" s="66"/>
      <c r="AC20" s="66"/>
      <c r="AD20" s="66"/>
      <c r="AE20" s="66"/>
      <c r="AF20" s="66"/>
      <c r="AG20" s="66"/>
      <c r="AH20" s="66"/>
      <c r="AI20" s="66"/>
      <c r="AJ20" s="66"/>
      <c r="AK20" s="49"/>
    </row>
    <row r="21" spans="1:42" ht="15" customHeight="1">
      <c r="A21" s="74"/>
      <c r="B21" s="135" t="s">
        <v>11</v>
      </c>
      <c r="C21" s="135"/>
      <c r="D21" s="135"/>
      <c r="E21" s="135"/>
      <c r="F21" s="135"/>
      <c r="G21" s="135"/>
      <c r="H21" s="135"/>
      <c r="I21" s="66">
        <v>3</v>
      </c>
      <c r="J21" s="66"/>
      <c r="K21" s="66"/>
      <c r="L21" s="66"/>
      <c r="M21" s="66"/>
      <c r="N21" s="66"/>
      <c r="O21" s="66"/>
      <c r="P21" s="66"/>
      <c r="Q21" s="78"/>
      <c r="R21" s="66"/>
      <c r="S21" s="66"/>
      <c r="T21" s="66"/>
      <c r="U21" s="66"/>
      <c r="V21" s="66"/>
      <c r="W21" s="66"/>
      <c r="X21" s="66"/>
      <c r="Y21" s="66"/>
      <c r="Z21" s="66"/>
      <c r="AA21" s="66"/>
      <c r="AB21" s="66"/>
      <c r="AC21" s="66"/>
      <c r="AD21" s="66"/>
      <c r="AE21" s="66"/>
      <c r="AF21" s="66"/>
      <c r="AG21" s="66"/>
      <c r="AH21" s="66"/>
      <c r="AI21" s="66"/>
      <c r="AJ21" s="66"/>
      <c r="AK21" s="49"/>
    </row>
    <row r="22" spans="1:42" ht="14">
      <c r="A22" s="69"/>
      <c r="B22" s="50"/>
      <c r="C22" s="66"/>
      <c r="D22" s="66"/>
      <c r="E22" s="66"/>
      <c r="F22" s="66"/>
      <c r="G22" s="66"/>
      <c r="H22" s="66"/>
      <c r="I22" s="66"/>
      <c r="J22" s="66"/>
      <c r="K22" s="66"/>
      <c r="L22" s="66"/>
      <c r="M22" s="66"/>
      <c r="N22" s="66"/>
      <c r="O22" s="66"/>
      <c r="P22" s="66"/>
      <c r="Q22" s="67"/>
      <c r="R22" s="67"/>
      <c r="S22" s="66"/>
      <c r="T22" s="66"/>
      <c r="U22" s="66"/>
      <c r="V22" s="66"/>
      <c r="W22" s="66"/>
      <c r="X22" s="66"/>
      <c r="Y22" s="66"/>
      <c r="Z22" s="66"/>
      <c r="AA22" s="66"/>
      <c r="AB22" s="66"/>
      <c r="AC22" s="66"/>
      <c r="AD22" s="66"/>
      <c r="AE22" s="66"/>
      <c r="AF22" s="66"/>
      <c r="AG22" s="66"/>
      <c r="AH22" s="66"/>
      <c r="AI22" s="66"/>
      <c r="AJ22" s="66"/>
      <c r="AK22" s="49"/>
    </row>
    <row r="23" spans="1:42" ht="14">
      <c r="A23" s="69"/>
      <c r="B23" s="50" t="s">
        <v>1017</v>
      </c>
      <c r="C23" s="66"/>
      <c r="D23" s="66"/>
      <c r="E23" s="66"/>
      <c r="F23" s="66"/>
      <c r="G23" s="66"/>
      <c r="H23" s="66"/>
      <c r="I23" s="66"/>
      <c r="J23" s="66"/>
      <c r="K23" s="66"/>
      <c r="L23" s="66"/>
      <c r="M23" s="66"/>
      <c r="N23" s="66"/>
      <c r="O23" s="66"/>
      <c r="P23" s="66"/>
      <c r="Q23" s="78"/>
      <c r="R23" s="66"/>
      <c r="S23" s="66"/>
      <c r="T23" s="66"/>
      <c r="U23" s="66"/>
      <c r="V23" s="66"/>
      <c r="W23" s="66"/>
      <c r="X23" s="66"/>
      <c r="Y23" s="66"/>
      <c r="Z23" s="66"/>
      <c r="AA23" s="66"/>
      <c r="AB23" s="66"/>
      <c r="AC23" s="66"/>
      <c r="AD23" s="66"/>
      <c r="AE23" s="66"/>
      <c r="AF23" s="66"/>
      <c r="AG23" s="66"/>
      <c r="AH23" s="66"/>
      <c r="AI23" s="66"/>
      <c r="AJ23" s="66"/>
      <c r="AK23" s="49"/>
    </row>
    <row r="24" spans="1:42" ht="12.5" customHeight="1">
      <c r="A24" s="32"/>
      <c r="B24" s="142" t="s">
        <v>1123</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row>
    <row r="25" spans="1:42" ht="11.5" customHeight="1">
      <c r="A25" s="32"/>
      <c r="B25" s="145"/>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4"/>
    </row>
    <row r="26" spans="1:42" ht="11" customHeight="1">
      <c r="A26" s="32"/>
      <c r="B26" s="145"/>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1:42" ht="14.5" customHeight="1">
      <c r="A27" s="32"/>
      <c r="B27" s="145"/>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4"/>
    </row>
    <row r="28" spans="1:42" ht="10" customHeight="1">
      <c r="A28" s="32"/>
      <c r="B28" s="145"/>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4"/>
    </row>
    <row r="29" spans="1:42" ht="17.5" customHeight="1">
      <c r="A29" s="32"/>
      <c r="B29" s="146"/>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8"/>
    </row>
    <row r="30" spans="1:42">
      <c r="A30" s="79"/>
      <c r="B30" s="138" t="s">
        <v>12</v>
      </c>
      <c r="C30" s="138"/>
      <c r="D30" s="138" t="s">
        <v>13</v>
      </c>
      <c r="E30" s="140"/>
      <c r="F30" s="140"/>
      <c r="G30" s="140"/>
      <c r="H30" s="138" t="s">
        <v>14</v>
      </c>
      <c r="I30" s="140"/>
      <c r="J30" s="140"/>
      <c r="K30" s="140"/>
      <c r="L30" s="140"/>
      <c r="M30" s="140"/>
      <c r="N30" s="140"/>
      <c r="O30" s="140"/>
      <c r="P30" s="140"/>
      <c r="Q30" s="140"/>
      <c r="R30" s="132" t="s">
        <v>1018</v>
      </c>
      <c r="S30" s="133"/>
      <c r="T30" s="133"/>
      <c r="U30" s="133"/>
      <c r="V30" s="133"/>
      <c r="W30" s="132" t="s">
        <v>1019</v>
      </c>
      <c r="X30" s="132"/>
      <c r="Y30" s="133"/>
      <c r="Z30" s="133"/>
      <c r="AA30" s="133"/>
      <c r="AB30" s="132" t="s">
        <v>1021</v>
      </c>
      <c r="AC30" s="132"/>
      <c r="AD30" s="133"/>
      <c r="AE30" s="133"/>
      <c r="AF30" s="133"/>
      <c r="AG30" s="132" t="s">
        <v>1020</v>
      </c>
      <c r="AH30" s="132"/>
      <c r="AI30" s="133"/>
      <c r="AJ30" s="133"/>
      <c r="AK30" s="133"/>
    </row>
    <row r="31" spans="1:42">
      <c r="A31" s="79"/>
      <c r="B31" s="139"/>
      <c r="C31" s="139"/>
      <c r="D31" s="141"/>
      <c r="E31" s="141"/>
      <c r="F31" s="141"/>
      <c r="G31" s="141"/>
      <c r="H31" s="141"/>
      <c r="I31" s="141"/>
      <c r="J31" s="141"/>
      <c r="K31" s="141"/>
      <c r="L31" s="141"/>
      <c r="M31" s="141"/>
      <c r="N31" s="141"/>
      <c r="O31" s="141"/>
      <c r="P31" s="141"/>
      <c r="Q31" s="141"/>
      <c r="R31" s="134"/>
      <c r="S31" s="134"/>
      <c r="T31" s="134"/>
      <c r="U31" s="134"/>
      <c r="V31" s="134"/>
      <c r="W31" s="134"/>
      <c r="X31" s="134"/>
      <c r="Y31" s="134"/>
      <c r="Z31" s="134"/>
      <c r="AA31" s="134"/>
      <c r="AB31" s="134"/>
      <c r="AC31" s="134"/>
      <c r="AD31" s="134"/>
      <c r="AE31" s="134"/>
      <c r="AF31" s="134"/>
      <c r="AG31" s="134"/>
      <c r="AH31" s="134"/>
      <c r="AI31" s="134"/>
      <c r="AJ31" s="134"/>
      <c r="AK31" s="134"/>
    </row>
    <row r="32" spans="1:42" ht="25.5" customHeight="1">
      <c r="A32" s="79"/>
      <c r="B32" s="127">
        <v>1</v>
      </c>
      <c r="C32" s="128"/>
      <c r="D32" s="129">
        <v>45379</v>
      </c>
      <c r="E32" s="130"/>
      <c r="F32" s="130"/>
      <c r="G32" s="131"/>
      <c r="H32" s="115" t="s">
        <v>1013</v>
      </c>
      <c r="I32" s="116"/>
      <c r="J32" s="116"/>
      <c r="K32" s="116"/>
      <c r="L32" s="116"/>
      <c r="M32" s="116"/>
      <c r="N32" s="116"/>
      <c r="O32" s="116"/>
      <c r="P32" s="116"/>
      <c r="Q32" s="117"/>
      <c r="R32" s="126" t="s">
        <v>1121</v>
      </c>
      <c r="S32" s="116"/>
      <c r="T32" s="116"/>
      <c r="U32" s="116"/>
      <c r="V32" s="117"/>
      <c r="W32" s="126" t="s">
        <v>1122</v>
      </c>
      <c r="X32" s="116"/>
      <c r="Y32" s="116"/>
      <c r="Z32" s="116"/>
      <c r="AA32" s="117"/>
      <c r="AB32" s="115" t="s">
        <v>15</v>
      </c>
      <c r="AC32" s="116"/>
      <c r="AD32" s="116"/>
      <c r="AE32" s="116"/>
      <c r="AF32" s="117"/>
      <c r="AG32" s="115" t="s">
        <v>16</v>
      </c>
      <c r="AH32" s="116"/>
      <c r="AI32" s="116"/>
      <c r="AJ32" s="116"/>
      <c r="AK32" s="117"/>
    </row>
    <row r="33" spans="1:37" ht="24" customHeight="1">
      <c r="A33" s="79"/>
      <c r="B33" s="118">
        <v>2</v>
      </c>
      <c r="C33" s="119"/>
      <c r="D33" s="120">
        <v>45450</v>
      </c>
      <c r="E33" s="121"/>
      <c r="F33" s="121"/>
      <c r="G33" s="122"/>
      <c r="H33" s="123" t="s">
        <v>1014</v>
      </c>
      <c r="I33" s="124"/>
      <c r="J33" s="124"/>
      <c r="K33" s="124"/>
      <c r="L33" s="124"/>
      <c r="M33" s="124"/>
      <c r="N33" s="124"/>
      <c r="O33" s="124"/>
      <c r="P33" s="124"/>
      <c r="Q33" s="125"/>
      <c r="R33" s="126" t="s">
        <v>1121</v>
      </c>
      <c r="S33" s="116"/>
      <c r="T33" s="116"/>
      <c r="U33" s="116"/>
      <c r="V33" s="117"/>
      <c r="W33" s="126" t="s">
        <v>1015</v>
      </c>
      <c r="X33" s="116"/>
      <c r="Y33" s="116"/>
      <c r="Z33" s="116"/>
      <c r="AA33" s="117"/>
      <c r="AB33" s="115" t="s">
        <v>16</v>
      </c>
      <c r="AC33" s="116"/>
      <c r="AD33" s="116"/>
      <c r="AE33" s="116"/>
      <c r="AF33" s="117"/>
      <c r="AG33" s="115" t="s">
        <v>1016</v>
      </c>
      <c r="AH33" s="116"/>
      <c r="AI33" s="116"/>
      <c r="AJ33" s="116"/>
      <c r="AK33" s="117"/>
    </row>
    <row r="34" spans="1:37">
      <c r="A34" s="32"/>
      <c r="B34" s="118">
        <v>3</v>
      </c>
      <c r="C34" s="119"/>
      <c r="D34" s="120">
        <v>45474</v>
      </c>
      <c r="E34" s="121"/>
      <c r="F34" s="121"/>
      <c r="G34" s="122"/>
      <c r="H34" s="123" t="s">
        <v>1390</v>
      </c>
      <c r="I34" s="124"/>
      <c r="J34" s="124"/>
      <c r="K34" s="124"/>
      <c r="L34" s="124"/>
      <c r="M34" s="124"/>
      <c r="N34" s="124"/>
      <c r="O34" s="124"/>
      <c r="P34" s="124"/>
      <c r="Q34" s="125"/>
      <c r="R34" s="164" t="s">
        <v>1391</v>
      </c>
      <c r="S34" s="124"/>
      <c r="T34" s="124"/>
      <c r="U34" s="124"/>
      <c r="V34" s="125"/>
      <c r="W34" s="164" t="s">
        <v>1391</v>
      </c>
      <c r="X34" s="124"/>
      <c r="Y34" s="124"/>
      <c r="Z34" s="124"/>
      <c r="AA34" s="125"/>
      <c r="AB34" s="164" t="s">
        <v>1391</v>
      </c>
      <c r="AC34" s="124"/>
      <c r="AD34" s="124"/>
      <c r="AE34" s="124"/>
      <c r="AF34" s="125"/>
      <c r="AG34" s="164" t="s">
        <v>1391</v>
      </c>
      <c r="AH34" s="124"/>
      <c r="AI34" s="124"/>
      <c r="AJ34" s="124"/>
      <c r="AK34" s="125"/>
    </row>
    <row r="35" spans="1:37">
      <c r="A35" s="32"/>
      <c r="B35" s="110"/>
      <c r="C35" s="111"/>
      <c r="D35" s="112"/>
      <c r="E35" s="113"/>
      <c r="F35" s="113"/>
      <c r="G35" s="114"/>
      <c r="H35" s="107"/>
      <c r="I35" s="108"/>
      <c r="J35" s="108"/>
      <c r="K35" s="108"/>
      <c r="L35" s="108"/>
      <c r="M35" s="108"/>
      <c r="N35" s="108"/>
      <c r="O35" s="108"/>
      <c r="P35" s="108"/>
      <c r="Q35" s="109"/>
      <c r="R35" s="107"/>
      <c r="S35" s="108"/>
      <c r="T35" s="108"/>
      <c r="U35" s="108"/>
      <c r="V35" s="109"/>
      <c r="W35" s="107"/>
      <c r="X35" s="108"/>
      <c r="Y35" s="108"/>
      <c r="Z35" s="108"/>
      <c r="AA35" s="109"/>
      <c r="AB35" s="107"/>
      <c r="AC35" s="108"/>
      <c r="AD35" s="108"/>
      <c r="AE35" s="108"/>
      <c r="AF35" s="109"/>
      <c r="AG35" s="107"/>
      <c r="AH35" s="108"/>
      <c r="AI35" s="108"/>
      <c r="AJ35" s="108"/>
      <c r="AK35" s="109"/>
    </row>
    <row r="36" spans="1:37">
      <c r="A36" s="32"/>
      <c r="B36" s="110"/>
      <c r="C36" s="111"/>
      <c r="D36" s="112"/>
      <c r="E36" s="113"/>
      <c r="F36" s="113"/>
      <c r="G36" s="114"/>
      <c r="H36" s="107"/>
      <c r="I36" s="108"/>
      <c r="J36" s="108"/>
      <c r="K36" s="108"/>
      <c r="L36" s="108"/>
      <c r="M36" s="108"/>
      <c r="N36" s="108"/>
      <c r="O36" s="108"/>
      <c r="P36" s="108"/>
      <c r="Q36" s="109"/>
      <c r="R36" s="107"/>
      <c r="S36" s="108"/>
      <c r="T36" s="108"/>
      <c r="U36" s="108"/>
      <c r="V36" s="109"/>
      <c r="W36" s="107"/>
      <c r="X36" s="108"/>
      <c r="Y36" s="108"/>
      <c r="Z36" s="108"/>
      <c r="AA36" s="109"/>
      <c r="AB36" s="107"/>
      <c r="AC36" s="108"/>
      <c r="AD36" s="108"/>
      <c r="AE36" s="108"/>
      <c r="AF36" s="109"/>
      <c r="AG36" s="107"/>
      <c r="AH36" s="108"/>
      <c r="AI36" s="108"/>
      <c r="AJ36" s="108"/>
      <c r="AK36" s="109"/>
    </row>
    <row r="37" spans="1:37">
      <c r="A37" s="32"/>
      <c r="B37" s="110"/>
      <c r="C37" s="111"/>
      <c r="D37" s="107"/>
      <c r="E37" s="108"/>
      <c r="F37" s="108"/>
      <c r="G37" s="109"/>
      <c r="H37" s="107"/>
      <c r="I37" s="108"/>
      <c r="J37" s="108"/>
      <c r="K37" s="108"/>
      <c r="L37" s="108"/>
      <c r="M37" s="108"/>
      <c r="N37" s="108"/>
      <c r="O37" s="108"/>
      <c r="P37" s="108"/>
      <c r="Q37" s="109"/>
      <c r="R37" s="107"/>
      <c r="S37" s="108"/>
      <c r="T37" s="108"/>
      <c r="U37" s="108"/>
      <c r="V37" s="109"/>
      <c r="W37" s="107"/>
      <c r="X37" s="108"/>
      <c r="Y37" s="108"/>
      <c r="Z37" s="108"/>
      <c r="AA37" s="109"/>
      <c r="AB37" s="107"/>
      <c r="AC37" s="108"/>
      <c r="AD37" s="108"/>
      <c r="AE37" s="108"/>
      <c r="AF37" s="109"/>
      <c r="AG37" s="107"/>
      <c r="AH37" s="108"/>
      <c r="AI37" s="108"/>
      <c r="AJ37" s="108"/>
      <c r="AK37" s="109"/>
    </row>
    <row r="38" spans="1:37">
      <c r="A38" s="68"/>
      <c r="B38" s="105"/>
      <c r="C38" s="106"/>
      <c r="D38" s="102"/>
      <c r="E38" s="103"/>
      <c r="F38" s="103"/>
      <c r="G38" s="104"/>
      <c r="H38" s="102"/>
      <c r="I38" s="103"/>
      <c r="J38" s="103"/>
      <c r="K38" s="103"/>
      <c r="L38" s="103"/>
      <c r="M38" s="103"/>
      <c r="N38" s="103"/>
      <c r="O38" s="103"/>
      <c r="P38" s="103"/>
      <c r="Q38" s="104"/>
      <c r="R38" s="102"/>
      <c r="S38" s="103"/>
      <c r="T38" s="103"/>
      <c r="U38" s="103"/>
      <c r="V38" s="104"/>
      <c r="W38" s="102"/>
      <c r="X38" s="103"/>
      <c r="Y38" s="103"/>
      <c r="Z38" s="103"/>
      <c r="AA38" s="104"/>
      <c r="AB38" s="102"/>
      <c r="AC38" s="103"/>
      <c r="AD38" s="103"/>
      <c r="AE38" s="103"/>
      <c r="AF38" s="104"/>
      <c r="AG38" s="102"/>
      <c r="AH38" s="103"/>
      <c r="AI38" s="103"/>
      <c r="AJ38" s="103"/>
      <c r="AK38" s="104"/>
    </row>
    <row r="40" spans="1:37" ht="12.75" customHeight="1"/>
    <row r="41" spans="1:37" ht="12.75" customHeight="1"/>
    <row r="42" spans="1:37" ht="12.75" customHeight="1"/>
    <row r="43" spans="1:37" ht="12.75" customHeight="1"/>
    <row r="44" spans="1:37" ht="12.75" customHeight="1"/>
    <row r="45" spans="1:37" ht="12.75" customHeight="1"/>
    <row r="46" spans="1:37" ht="12.75" customHeight="1"/>
    <row r="47" spans="1:37" ht="12.75" customHeight="1"/>
    <row r="48" spans="1:3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sheetData>
  <mergeCells count="73">
    <mergeCell ref="R18:W18"/>
    <mergeCell ref="B11:AK12"/>
    <mergeCell ref="Y3:AB3"/>
    <mergeCell ref="AD3:AK3"/>
    <mergeCell ref="AE5:AK5"/>
    <mergeCell ref="B7:AK8"/>
    <mergeCell ref="B9:AK10"/>
    <mergeCell ref="B13:H13"/>
    <mergeCell ref="AB30:AF31"/>
    <mergeCell ref="AG30:AK31"/>
    <mergeCell ref="I14:N14"/>
    <mergeCell ref="B14:H14"/>
    <mergeCell ref="B15:H15"/>
    <mergeCell ref="B16:H16"/>
    <mergeCell ref="B17:H17"/>
    <mergeCell ref="A19:H19"/>
    <mergeCell ref="B30:C31"/>
    <mergeCell ref="D30:G31"/>
    <mergeCell ref="H30:Q31"/>
    <mergeCell ref="R30:V31"/>
    <mergeCell ref="W30:AA31"/>
    <mergeCell ref="B20:H20"/>
    <mergeCell ref="B21:H21"/>
    <mergeCell ref="B24:AK29"/>
    <mergeCell ref="AG32:AK32"/>
    <mergeCell ref="B33:C33"/>
    <mergeCell ref="D33:G33"/>
    <mergeCell ref="H33:Q33"/>
    <mergeCell ref="R33:V33"/>
    <mergeCell ref="W33:AA33"/>
    <mergeCell ref="AB33:AF33"/>
    <mergeCell ref="AG33:AK33"/>
    <mergeCell ref="B32:C32"/>
    <mergeCell ref="D32:G32"/>
    <mergeCell ref="H32:Q32"/>
    <mergeCell ref="R32:V32"/>
    <mergeCell ref="W32:AA32"/>
    <mergeCell ref="AB32:AF32"/>
    <mergeCell ref="AG34:AK34"/>
    <mergeCell ref="B35:C35"/>
    <mergeCell ref="D35:G35"/>
    <mergeCell ref="H35:Q35"/>
    <mergeCell ref="R35:V35"/>
    <mergeCell ref="W35:AA35"/>
    <mergeCell ref="AB35:AF35"/>
    <mergeCell ref="AG35:AK35"/>
    <mergeCell ref="B34:C34"/>
    <mergeCell ref="D34:G34"/>
    <mergeCell ref="H34:Q34"/>
    <mergeCell ref="R34:V34"/>
    <mergeCell ref="W34:AA34"/>
    <mergeCell ref="AB34:AF34"/>
    <mergeCell ref="AG36:AK36"/>
    <mergeCell ref="B37:C37"/>
    <mergeCell ref="D37:G37"/>
    <mergeCell ref="H37:Q37"/>
    <mergeCell ref="R37:V37"/>
    <mergeCell ref="W37:AA37"/>
    <mergeCell ref="AB37:AF37"/>
    <mergeCell ref="AG37:AK37"/>
    <mergeCell ref="B36:C36"/>
    <mergeCell ref="D36:G36"/>
    <mergeCell ref="H36:Q36"/>
    <mergeCell ref="R36:V36"/>
    <mergeCell ref="W36:AA36"/>
    <mergeCell ref="AB36:AF36"/>
    <mergeCell ref="AG38:AK38"/>
    <mergeCell ref="B38:C38"/>
    <mergeCell ref="D38:G38"/>
    <mergeCell ref="H38:Q38"/>
    <mergeCell ref="R38:V38"/>
    <mergeCell ref="W38:AA38"/>
    <mergeCell ref="AB38:AF38"/>
  </mergeCells>
  <pageMargins left="0.35433070866141736" right="0.35433070866141736" top="0.39370078740157483" bottom="0.70866141732283472" header="0.51181102362204722" footer="0.51181102362204722"/>
  <pageSetup paperSize="9" fitToHeight="0" orientation="portrait" r:id="rId1"/>
  <headerFooter>
    <oddFooter>&amp;L&amp;K00+000Template: DE-WI-205+F4-TDS-rev1&amp;C&amp;K00+000Sheet 2&amp;RSeite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FDAB-7976-492A-B1C2-0FF4120AFA9A}">
  <sheetPr>
    <pageSetUpPr fitToPage="1"/>
  </sheetPr>
  <dimension ref="A1:AK626"/>
  <sheetViews>
    <sheetView topLeftCell="B4" workbookViewId="0">
      <selection activeCell="AN25" sqref="AN25"/>
    </sheetView>
  </sheetViews>
  <sheetFormatPr defaultRowHeight="12.5"/>
  <cols>
    <col min="1" max="1" width="7.81640625" style="31" hidden="1" customWidth="1"/>
    <col min="2" max="37" width="3.1796875" style="31" customWidth="1"/>
    <col min="38" max="256" width="9.1796875" style="31"/>
    <col min="257" max="257" width="7.81640625" style="31" customWidth="1"/>
    <col min="258" max="258" width="2.54296875" style="31" customWidth="1"/>
    <col min="259" max="273" width="2.81640625" style="31" customWidth="1"/>
    <col min="274" max="276" width="2.1796875" style="31" customWidth="1"/>
    <col min="277" max="278" width="1.81640625" style="31" customWidth="1"/>
    <col min="279" max="293" width="2.1796875" style="31" customWidth="1"/>
    <col min="294" max="512" width="9.1796875" style="31"/>
    <col min="513" max="513" width="7.81640625" style="31" customWidth="1"/>
    <col min="514" max="514" width="2.54296875" style="31" customWidth="1"/>
    <col min="515" max="529" width="2.81640625" style="31" customWidth="1"/>
    <col min="530" max="532" width="2.1796875" style="31" customWidth="1"/>
    <col min="533" max="534" width="1.81640625" style="31" customWidth="1"/>
    <col min="535" max="549" width="2.1796875" style="31" customWidth="1"/>
    <col min="550" max="768" width="9.1796875" style="31"/>
    <col min="769" max="769" width="7.81640625" style="31" customWidth="1"/>
    <col min="770" max="770" width="2.54296875" style="31" customWidth="1"/>
    <col min="771" max="785" width="2.81640625" style="31" customWidth="1"/>
    <col min="786" max="788" width="2.1796875" style="31" customWidth="1"/>
    <col min="789" max="790" width="1.81640625" style="31" customWidth="1"/>
    <col min="791" max="805" width="2.1796875" style="31" customWidth="1"/>
    <col min="806" max="1024" width="9.1796875" style="31"/>
    <col min="1025" max="1025" width="7.81640625" style="31" customWidth="1"/>
    <col min="1026" max="1026" width="2.54296875" style="31" customWidth="1"/>
    <col min="1027" max="1041" width="2.81640625" style="31" customWidth="1"/>
    <col min="1042" max="1044" width="2.1796875" style="31" customWidth="1"/>
    <col min="1045" max="1046" width="1.81640625" style="31" customWidth="1"/>
    <col min="1047" max="1061" width="2.1796875" style="31" customWidth="1"/>
    <col min="1062" max="1280" width="9.1796875" style="31"/>
    <col min="1281" max="1281" width="7.81640625" style="31" customWidth="1"/>
    <col min="1282" max="1282" width="2.54296875" style="31" customWidth="1"/>
    <col min="1283" max="1297" width="2.81640625" style="31" customWidth="1"/>
    <col min="1298" max="1300" width="2.1796875" style="31" customWidth="1"/>
    <col min="1301" max="1302" width="1.81640625" style="31" customWidth="1"/>
    <col min="1303" max="1317" width="2.1796875" style="31" customWidth="1"/>
    <col min="1318" max="1536" width="9.1796875" style="31"/>
    <col min="1537" max="1537" width="7.81640625" style="31" customWidth="1"/>
    <col min="1538" max="1538" width="2.54296875" style="31" customWidth="1"/>
    <col min="1539" max="1553" width="2.81640625" style="31" customWidth="1"/>
    <col min="1554" max="1556" width="2.1796875" style="31" customWidth="1"/>
    <col min="1557" max="1558" width="1.81640625" style="31" customWidth="1"/>
    <col min="1559" max="1573" width="2.1796875" style="31" customWidth="1"/>
    <col min="1574" max="1792" width="9.1796875" style="31"/>
    <col min="1793" max="1793" width="7.81640625" style="31" customWidth="1"/>
    <col min="1794" max="1794" width="2.54296875" style="31" customWidth="1"/>
    <col min="1795" max="1809" width="2.81640625" style="31" customWidth="1"/>
    <col min="1810" max="1812" width="2.1796875" style="31" customWidth="1"/>
    <col min="1813" max="1814" width="1.81640625" style="31" customWidth="1"/>
    <col min="1815" max="1829" width="2.1796875" style="31" customWidth="1"/>
    <col min="1830" max="2048" width="9.1796875" style="31"/>
    <col min="2049" max="2049" width="7.81640625" style="31" customWidth="1"/>
    <col min="2050" max="2050" width="2.54296875" style="31" customWidth="1"/>
    <col min="2051" max="2065" width="2.81640625" style="31" customWidth="1"/>
    <col min="2066" max="2068" width="2.1796875" style="31" customWidth="1"/>
    <col min="2069" max="2070" width="1.81640625" style="31" customWidth="1"/>
    <col min="2071" max="2085" width="2.1796875" style="31" customWidth="1"/>
    <col min="2086" max="2304" width="9.1796875" style="31"/>
    <col min="2305" max="2305" width="7.81640625" style="31" customWidth="1"/>
    <col min="2306" max="2306" width="2.54296875" style="31" customWidth="1"/>
    <col min="2307" max="2321" width="2.81640625" style="31" customWidth="1"/>
    <col min="2322" max="2324" width="2.1796875" style="31" customWidth="1"/>
    <col min="2325" max="2326" width="1.81640625" style="31" customWidth="1"/>
    <col min="2327" max="2341" width="2.1796875" style="31" customWidth="1"/>
    <col min="2342" max="2560" width="9.1796875" style="31"/>
    <col min="2561" max="2561" width="7.81640625" style="31" customWidth="1"/>
    <col min="2562" max="2562" width="2.54296875" style="31" customWidth="1"/>
    <col min="2563" max="2577" width="2.81640625" style="31" customWidth="1"/>
    <col min="2578" max="2580" width="2.1796875" style="31" customWidth="1"/>
    <col min="2581" max="2582" width="1.81640625" style="31" customWidth="1"/>
    <col min="2583" max="2597" width="2.1796875" style="31" customWidth="1"/>
    <col min="2598" max="2816" width="9.1796875" style="31"/>
    <col min="2817" max="2817" width="7.81640625" style="31" customWidth="1"/>
    <col min="2818" max="2818" width="2.54296875" style="31" customWidth="1"/>
    <col min="2819" max="2833" width="2.81640625" style="31" customWidth="1"/>
    <col min="2834" max="2836" width="2.1796875" style="31" customWidth="1"/>
    <col min="2837" max="2838" width="1.81640625" style="31" customWidth="1"/>
    <col min="2839" max="2853" width="2.1796875" style="31" customWidth="1"/>
    <col min="2854" max="3072" width="9.1796875" style="31"/>
    <col min="3073" max="3073" width="7.81640625" style="31" customWidth="1"/>
    <col min="3074" max="3074" width="2.54296875" style="31" customWidth="1"/>
    <col min="3075" max="3089" width="2.81640625" style="31" customWidth="1"/>
    <col min="3090" max="3092" width="2.1796875" style="31" customWidth="1"/>
    <col min="3093" max="3094" width="1.81640625" style="31" customWidth="1"/>
    <col min="3095" max="3109" width="2.1796875" style="31" customWidth="1"/>
    <col min="3110" max="3328" width="9.1796875" style="31"/>
    <col min="3329" max="3329" width="7.81640625" style="31" customWidth="1"/>
    <col min="3330" max="3330" width="2.54296875" style="31" customWidth="1"/>
    <col min="3331" max="3345" width="2.81640625" style="31" customWidth="1"/>
    <col min="3346" max="3348" width="2.1796875" style="31" customWidth="1"/>
    <col min="3349" max="3350" width="1.81640625" style="31" customWidth="1"/>
    <col min="3351" max="3365" width="2.1796875" style="31" customWidth="1"/>
    <col min="3366" max="3584" width="9.1796875" style="31"/>
    <col min="3585" max="3585" width="7.81640625" style="31" customWidth="1"/>
    <col min="3586" max="3586" width="2.54296875" style="31" customWidth="1"/>
    <col min="3587" max="3601" width="2.81640625" style="31" customWidth="1"/>
    <col min="3602" max="3604" width="2.1796875" style="31" customWidth="1"/>
    <col min="3605" max="3606" width="1.81640625" style="31" customWidth="1"/>
    <col min="3607" max="3621" width="2.1796875" style="31" customWidth="1"/>
    <col min="3622" max="3840" width="9.1796875" style="31"/>
    <col min="3841" max="3841" width="7.81640625" style="31" customWidth="1"/>
    <col min="3842" max="3842" width="2.54296875" style="31" customWidth="1"/>
    <col min="3843" max="3857" width="2.81640625" style="31" customWidth="1"/>
    <col min="3858" max="3860" width="2.1796875" style="31" customWidth="1"/>
    <col min="3861" max="3862" width="1.81640625" style="31" customWidth="1"/>
    <col min="3863" max="3877" width="2.1796875" style="31" customWidth="1"/>
    <col min="3878" max="4096" width="9.1796875" style="31"/>
    <col min="4097" max="4097" width="7.81640625" style="31" customWidth="1"/>
    <col min="4098" max="4098" width="2.54296875" style="31" customWidth="1"/>
    <col min="4099" max="4113" width="2.81640625" style="31" customWidth="1"/>
    <col min="4114" max="4116" width="2.1796875" style="31" customWidth="1"/>
    <col min="4117" max="4118" width="1.81640625" style="31" customWidth="1"/>
    <col min="4119" max="4133" width="2.1796875" style="31" customWidth="1"/>
    <col min="4134" max="4352" width="9.1796875" style="31"/>
    <col min="4353" max="4353" width="7.81640625" style="31" customWidth="1"/>
    <col min="4354" max="4354" width="2.54296875" style="31" customWidth="1"/>
    <col min="4355" max="4369" width="2.81640625" style="31" customWidth="1"/>
    <col min="4370" max="4372" width="2.1796875" style="31" customWidth="1"/>
    <col min="4373" max="4374" width="1.81640625" style="31" customWidth="1"/>
    <col min="4375" max="4389" width="2.1796875" style="31" customWidth="1"/>
    <col min="4390" max="4608" width="9.1796875" style="31"/>
    <col min="4609" max="4609" width="7.81640625" style="31" customWidth="1"/>
    <col min="4610" max="4610" width="2.54296875" style="31" customWidth="1"/>
    <col min="4611" max="4625" width="2.81640625" style="31" customWidth="1"/>
    <col min="4626" max="4628" width="2.1796875" style="31" customWidth="1"/>
    <col min="4629" max="4630" width="1.81640625" style="31" customWidth="1"/>
    <col min="4631" max="4645" width="2.1796875" style="31" customWidth="1"/>
    <col min="4646" max="4864" width="9.1796875" style="31"/>
    <col min="4865" max="4865" width="7.81640625" style="31" customWidth="1"/>
    <col min="4866" max="4866" width="2.54296875" style="31" customWidth="1"/>
    <col min="4867" max="4881" width="2.81640625" style="31" customWidth="1"/>
    <col min="4882" max="4884" width="2.1796875" style="31" customWidth="1"/>
    <col min="4885" max="4886" width="1.81640625" style="31" customWidth="1"/>
    <col min="4887" max="4901" width="2.1796875" style="31" customWidth="1"/>
    <col min="4902" max="5120" width="9.1796875" style="31"/>
    <col min="5121" max="5121" width="7.81640625" style="31" customWidth="1"/>
    <col min="5122" max="5122" width="2.54296875" style="31" customWidth="1"/>
    <col min="5123" max="5137" width="2.81640625" style="31" customWidth="1"/>
    <col min="5138" max="5140" width="2.1796875" style="31" customWidth="1"/>
    <col min="5141" max="5142" width="1.81640625" style="31" customWidth="1"/>
    <col min="5143" max="5157" width="2.1796875" style="31" customWidth="1"/>
    <col min="5158" max="5376" width="9.1796875" style="31"/>
    <col min="5377" max="5377" width="7.81640625" style="31" customWidth="1"/>
    <col min="5378" max="5378" width="2.54296875" style="31" customWidth="1"/>
    <col min="5379" max="5393" width="2.81640625" style="31" customWidth="1"/>
    <col min="5394" max="5396" width="2.1796875" style="31" customWidth="1"/>
    <col min="5397" max="5398" width="1.81640625" style="31" customWidth="1"/>
    <col min="5399" max="5413" width="2.1796875" style="31" customWidth="1"/>
    <col min="5414" max="5632" width="9.1796875" style="31"/>
    <col min="5633" max="5633" width="7.81640625" style="31" customWidth="1"/>
    <col min="5634" max="5634" width="2.54296875" style="31" customWidth="1"/>
    <col min="5635" max="5649" width="2.81640625" style="31" customWidth="1"/>
    <col min="5650" max="5652" width="2.1796875" style="31" customWidth="1"/>
    <col min="5653" max="5654" width="1.81640625" style="31" customWidth="1"/>
    <col min="5655" max="5669" width="2.1796875" style="31" customWidth="1"/>
    <col min="5670" max="5888" width="9.1796875" style="31"/>
    <col min="5889" max="5889" width="7.81640625" style="31" customWidth="1"/>
    <col min="5890" max="5890" width="2.54296875" style="31" customWidth="1"/>
    <col min="5891" max="5905" width="2.81640625" style="31" customWidth="1"/>
    <col min="5906" max="5908" width="2.1796875" style="31" customWidth="1"/>
    <col min="5909" max="5910" width="1.81640625" style="31" customWidth="1"/>
    <col min="5911" max="5925" width="2.1796875" style="31" customWidth="1"/>
    <col min="5926" max="6144" width="9.1796875" style="31"/>
    <col min="6145" max="6145" width="7.81640625" style="31" customWidth="1"/>
    <col min="6146" max="6146" width="2.54296875" style="31" customWidth="1"/>
    <col min="6147" max="6161" width="2.81640625" style="31" customWidth="1"/>
    <col min="6162" max="6164" width="2.1796875" style="31" customWidth="1"/>
    <col min="6165" max="6166" width="1.81640625" style="31" customWidth="1"/>
    <col min="6167" max="6181" width="2.1796875" style="31" customWidth="1"/>
    <col min="6182" max="6400" width="9.1796875" style="31"/>
    <col min="6401" max="6401" width="7.81640625" style="31" customWidth="1"/>
    <col min="6402" max="6402" width="2.54296875" style="31" customWidth="1"/>
    <col min="6403" max="6417" width="2.81640625" style="31" customWidth="1"/>
    <col min="6418" max="6420" width="2.1796875" style="31" customWidth="1"/>
    <col min="6421" max="6422" width="1.81640625" style="31" customWidth="1"/>
    <col min="6423" max="6437" width="2.1796875" style="31" customWidth="1"/>
    <col min="6438" max="6656" width="9.1796875" style="31"/>
    <col min="6657" max="6657" width="7.81640625" style="31" customWidth="1"/>
    <col min="6658" max="6658" width="2.54296875" style="31" customWidth="1"/>
    <col min="6659" max="6673" width="2.81640625" style="31" customWidth="1"/>
    <col min="6674" max="6676" width="2.1796875" style="31" customWidth="1"/>
    <col min="6677" max="6678" width="1.81640625" style="31" customWidth="1"/>
    <col min="6679" max="6693" width="2.1796875" style="31" customWidth="1"/>
    <col min="6694" max="6912" width="9.1796875" style="31"/>
    <col min="6913" max="6913" width="7.81640625" style="31" customWidth="1"/>
    <col min="6914" max="6914" width="2.54296875" style="31" customWidth="1"/>
    <col min="6915" max="6929" width="2.81640625" style="31" customWidth="1"/>
    <col min="6930" max="6932" width="2.1796875" style="31" customWidth="1"/>
    <col min="6933" max="6934" width="1.81640625" style="31" customWidth="1"/>
    <col min="6935" max="6949" width="2.1796875" style="31" customWidth="1"/>
    <col min="6950" max="7168" width="9.1796875" style="31"/>
    <col min="7169" max="7169" width="7.81640625" style="31" customWidth="1"/>
    <col min="7170" max="7170" width="2.54296875" style="31" customWidth="1"/>
    <col min="7171" max="7185" width="2.81640625" style="31" customWidth="1"/>
    <col min="7186" max="7188" width="2.1796875" style="31" customWidth="1"/>
    <col min="7189" max="7190" width="1.81640625" style="31" customWidth="1"/>
    <col min="7191" max="7205" width="2.1796875" style="31" customWidth="1"/>
    <col min="7206" max="7424" width="9.1796875" style="31"/>
    <col min="7425" max="7425" width="7.81640625" style="31" customWidth="1"/>
    <col min="7426" max="7426" width="2.54296875" style="31" customWidth="1"/>
    <col min="7427" max="7441" width="2.81640625" style="31" customWidth="1"/>
    <col min="7442" max="7444" width="2.1796875" style="31" customWidth="1"/>
    <col min="7445" max="7446" width="1.81640625" style="31" customWidth="1"/>
    <col min="7447" max="7461" width="2.1796875" style="31" customWidth="1"/>
    <col min="7462" max="7680" width="9.1796875" style="31"/>
    <col min="7681" max="7681" width="7.81640625" style="31" customWidth="1"/>
    <col min="7682" max="7682" width="2.54296875" style="31" customWidth="1"/>
    <col min="7683" max="7697" width="2.81640625" style="31" customWidth="1"/>
    <col min="7698" max="7700" width="2.1796875" style="31" customWidth="1"/>
    <col min="7701" max="7702" width="1.81640625" style="31" customWidth="1"/>
    <col min="7703" max="7717" width="2.1796875" style="31" customWidth="1"/>
    <col min="7718" max="7936" width="9.1796875" style="31"/>
    <col min="7937" max="7937" width="7.81640625" style="31" customWidth="1"/>
    <col min="7938" max="7938" width="2.54296875" style="31" customWidth="1"/>
    <col min="7939" max="7953" width="2.81640625" style="31" customWidth="1"/>
    <col min="7954" max="7956" width="2.1796875" style="31" customWidth="1"/>
    <col min="7957" max="7958" width="1.81640625" style="31" customWidth="1"/>
    <col min="7959" max="7973" width="2.1796875" style="31" customWidth="1"/>
    <col min="7974" max="8192" width="9.1796875" style="31"/>
    <col min="8193" max="8193" width="7.81640625" style="31" customWidth="1"/>
    <col min="8194" max="8194" width="2.54296875" style="31" customWidth="1"/>
    <col min="8195" max="8209" width="2.81640625" style="31" customWidth="1"/>
    <col min="8210" max="8212" width="2.1796875" style="31" customWidth="1"/>
    <col min="8213" max="8214" width="1.81640625" style="31" customWidth="1"/>
    <col min="8215" max="8229" width="2.1796875" style="31" customWidth="1"/>
    <col min="8230" max="8448" width="9.1796875" style="31"/>
    <col min="8449" max="8449" width="7.81640625" style="31" customWidth="1"/>
    <col min="8450" max="8450" width="2.54296875" style="31" customWidth="1"/>
    <col min="8451" max="8465" width="2.81640625" style="31" customWidth="1"/>
    <col min="8466" max="8468" width="2.1796875" style="31" customWidth="1"/>
    <col min="8469" max="8470" width="1.81640625" style="31" customWidth="1"/>
    <col min="8471" max="8485" width="2.1796875" style="31" customWidth="1"/>
    <col min="8486" max="8704" width="9.1796875" style="31"/>
    <col min="8705" max="8705" width="7.81640625" style="31" customWidth="1"/>
    <col min="8706" max="8706" width="2.54296875" style="31" customWidth="1"/>
    <col min="8707" max="8721" width="2.81640625" style="31" customWidth="1"/>
    <col min="8722" max="8724" width="2.1796875" style="31" customWidth="1"/>
    <col min="8725" max="8726" width="1.81640625" style="31" customWidth="1"/>
    <col min="8727" max="8741" width="2.1796875" style="31" customWidth="1"/>
    <col min="8742" max="8960" width="9.1796875" style="31"/>
    <col min="8961" max="8961" width="7.81640625" style="31" customWidth="1"/>
    <col min="8962" max="8962" width="2.54296875" style="31" customWidth="1"/>
    <col min="8963" max="8977" width="2.81640625" style="31" customWidth="1"/>
    <col min="8978" max="8980" width="2.1796875" style="31" customWidth="1"/>
    <col min="8981" max="8982" width="1.81640625" style="31" customWidth="1"/>
    <col min="8983" max="8997" width="2.1796875" style="31" customWidth="1"/>
    <col min="8998" max="9216" width="9.1796875" style="31"/>
    <col min="9217" max="9217" width="7.81640625" style="31" customWidth="1"/>
    <col min="9218" max="9218" width="2.54296875" style="31" customWidth="1"/>
    <col min="9219" max="9233" width="2.81640625" style="31" customWidth="1"/>
    <col min="9234" max="9236" width="2.1796875" style="31" customWidth="1"/>
    <col min="9237" max="9238" width="1.81640625" style="31" customWidth="1"/>
    <col min="9239" max="9253" width="2.1796875" style="31" customWidth="1"/>
    <col min="9254" max="9472" width="9.1796875" style="31"/>
    <col min="9473" max="9473" width="7.81640625" style="31" customWidth="1"/>
    <col min="9474" max="9474" width="2.54296875" style="31" customWidth="1"/>
    <col min="9475" max="9489" width="2.81640625" style="31" customWidth="1"/>
    <col min="9490" max="9492" width="2.1796875" style="31" customWidth="1"/>
    <col min="9493" max="9494" width="1.81640625" style="31" customWidth="1"/>
    <col min="9495" max="9509" width="2.1796875" style="31" customWidth="1"/>
    <col min="9510" max="9728" width="9.1796875" style="31"/>
    <col min="9729" max="9729" width="7.81640625" style="31" customWidth="1"/>
    <col min="9730" max="9730" width="2.54296875" style="31" customWidth="1"/>
    <col min="9731" max="9745" width="2.81640625" style="31" customWidth="1"/>
    <col min="9746" max="9748" width="2.1796875" style="31" customWidth="1"/>
    <col min="9749" max="9750" width="1.81640625" style="31" customWidth="1"/>
    <col min="9751" max="9765" width="2.1796875" style="31" customWidth="1"/>
    <col min="9766" max="9984" width="9.1796875" style="31"/>
    <col min="9985" max="9985" width="7.81640625" style="31" customWidth="1"/>
    <col min="9986" max="9986" width="2.54296875" style="31" customWidth="1"/>
    <col min="9987" max="10001" width="2.81640625" style="31" customWidth="1"/>
    <col min="10002" max="10004" width="2.1796875" style="31" customWidth="1"/>
    <col min="10005" max="10006" width="1.81640625" style="31" customWidth="1"/>
    <col min="10007" max="10021" width="2.1796875" style="31" customWidth="1"/>
    <col min="10022" max="10240" width="9.1796875" style="31"/>
    <col min="10241" max="10241" width="7.81640625" style="31" customWidth="1"/>
    <col min="10242" max="10242" width="2.54296875" style="31" customWidth="1"/>
    <col min="10243" max="10257" width="2.81640625" style="31" customWidth="1"/>
    <col min="10258" max="10260" width="2.1796875" style="31" customWidth="1"/>
    <col min="10261" max="10262" width="1.81640625" style="31" customWidth="1"/>
    <col min="10263" max="10277" width="2.1796875" style="31" customWidth="1"/>
    <col min="10278" max="10496" width="9.1796875" style="31"/>
    <col min="10497" max="10497" width="7.81640625" style="31" customWidth="1"/>
    <col min="10498" max="10498" width="2.54296875" style="31" customWidth="1"/>
    <col min="10499" max="10513" width="2.81640625" style="31" customWidth="1"/>
    <col min="10514" max="10516" width="2.1796875" style="31" customWidth="1"/>
    <col min="10517" max="10518" width="1.81640625" style="31" customWidth="1"/>
    <col min="10519" max="10533" width="2.1796875" style="31" customWidth="1"/>
    <col min="10534" max="10752" width="9.1796875" style="31"/>
    <col min="10753" max="10753" width="7.81640625" style="31" customWidth="1"/>
    <col min="10754" max="10754" width="2.54296875" style="31" customWidth="1"/>
    <col min="10755" max="10769" width="2.81640625" style="31" customWidth="1"/>
    <col min="10770" max="10772" width="2.1796875" style="31" customWidth="1"/>
    <col min="10773" max="10774" width="1.81640625" style="31" customWidth="1"/>
    <col min="10775" max="10789" width="2.1796875" style="31" customWidth="1"/>
    <col min="10790" max="11008" width="9.1796875" style="31"/>
    <col min="11009" max="11009" width="7.81640625" style="31" customWidth="1"/>
    <col min="11010" max="11010" width="2.54296875" style="31" customWidth="1"/>
    <col min="11011" max="11025" width="2.81640625" style="31" customWidth="1"/>
    <col min="11026" max="11028" width="2.1796875" style="31" customWidth="1"/>
    <col min="11029" max="11030" width="1.81640625" style="31" customWidth="1"/>
    <col min="11031" max="11045" width="2.1796875" style="31" customWidth="1"/>
    <col min="11046" max="11264" width="9.1796875" style="31"/>
    <col min="11265" max="11265" width="7.81640625" style="31" customWidth="1"/>
    <col min="11266" max="11266" width="2.54296875" style="31" customWidth="1"/>
    <col min="11267" max="11281" width="2.81640625" style="31" customWidth="1"/>
    <col min="11282" max="11284" width="2.1796875" style="31" customWidth="1"/>
    <col min="11285" max="11286" width="1.81640625" style="31" customWidth="1"/>
    <col min="11287" max="11301" width="2.1796875" style="31" customWidth="1"/>
    <col min="11302" max="11520" width="9.1796875" style="31"/>
    <col min="11521" max="11521" width="7.81640625" style="31" customWidth="1"/>
    <col min="11522" max="11522" width="2.54296875" style="31" customWidth="1"/>
    <col min="11523" max="11537" width="2.81640625" style="31" customWidth="1"/>
    <col min="11538" max="11540" width="2.1796875" style="31" customWidth="1"/>
    <col min="11541" max="11542" width="1.81640625" style="31" customWidth="1"/>
    <col min="11543" max="11557" width="2.1796875" style="31" customWidth="1"/>
    <col min="11558" max="11776" width="9.1796875" style="31"/>
    <col min="11777" max="11777" width="7.81640625" style="31" customWidth="1"/>
    <col min="11778" max="11778" width="2.54296875" style="31" customWidth="1"/>
    <col min="11779" max="11793" width="2.81640625" style="31" customWidth="1"/>
    <col min="11794" max="11796" width="2.1796875" style="31" customWidth="1"/>
    <col min="11797" max="11798" width="1.81640625" style="31" customWidth="1"/>
    <col min="11799" max="11813" width="2.1796875" style="31" customWidth="1"/>
    <col min="11814" max="12032" width="9.1796875" style="31"/>
    <col min="12033" max="12033" width="7.81640625" style="31" customWidth="1"/>
    <col min="12034" max="12034" width="2.54296875" style="31" customWidth="1"/>
    <col min="12035" max="12049" width="2.81640625" style="31" customWidth="1"/>
    <col min="12050" max="12052" width="2.1796875" style="31" customWidth="1"/>
    <col min="12053" max="12054" width="1.81640625" style="31" customWidth="1"/>
    <col min="12055" max="12069" width="2.1796875" style="31" customWidth="1"/>
    <col min="12070" max="12288" width="9.1796875" style="31"/>
    <col min="12289" max="12289" width="7.81640625" style="31" customWidth="1"/>
    <col min="12290" max="12290" width="2.54296875" style="31" customWidth="1"/>
    <col min="12291" max="12305" width="2.81640625" style="31" customWidth="1"/>
    <col min="12306" max="12308" width="2.1796875" style="31" customWidth="1"/>
    <col min="12309" max="12310" width="1.81640625" style="31" customWidth="1"/>
    <col min="12311" max="12325" width="2.1796875" style="31" customWidth="1"/>
    <col min="12326" max="12544" width="9.1796875" style="31"/>
    <col min="12545" max="12545" width="7.81640625" style="31" customWidth="1"/>
    <col min="12546" max="12546" width="2.54296875" style="31" customWidth="1"/>
    <col min="12547" max="12561" width="2.81640625" style="31" customWidth="1"/>
    <col min="12562" max="12564" width="2.1796875" style="31" customWidth="1"/>
    <col min="12565" max="12566" width="1.81640625" style="31" customWidth="1"/>
    <col min="12567" max="12581" width="2.1796875" style="31" customWidth="1"/>
    <col min="12582" max="12800" width="9.1796875" style="31"/>
    <col min="12801" max="12801" width="7.81640625" style="31" customWidth="1"/>
    <col min="12802" max="12802" width="2.54296875" style="31" customWidth="1"/>
    <col min="12803" max="12817" width="2.81640625" style="31" customWidth="1"/>
    <col min="12818" max="12820" width="2.1796875" style="31" customWidth="1"/>
    <col min="12821" max="12822" width="1.81640625" style="31" customWidth="1"/>
    <col min="12823" max="12837" width="2.1796875" style="31" customWidth="1"/>
    <col min="12838" max="13056" width="9.1796875" style="31"/>
    <col min="13057" max="13057" width="7.81640625" style="31" customWidth="1"/>
    <col min="13058" max="13058" width="2.54296875" style="31" customWidth="1"/>
    <col min="13059" max="13073" width="2.81640625" style="31" customWidth="1"/>
    <col min="13074" max="13076" width="2.1796875" style="31" customWidth="1"/>
    <col min="13077" max="13078" width="1.81640625" style="31" customWidth="1"/>
    <col min="13079" max="13093" width="2.1796875" style="31" customWidth="1"/>
    <col min="13094" max="13312" width="9.1796875" style="31"/>
    <col min="13313" max="13313" width="7.81640625" style="31" customWidth="1"/>
    <col min="13314" max="13314" width="2.54296875" style="31" customWidth="1"/>
    <col min="13315" max="13329" width="2.81640625" style="31" customWidth="1"/>
    <col min="13330" max="13332" width="2.1796875" style="31" customWidth="1"/>
    <col min="13333" max="13334" width="1.81640625" style="31" customWidth="1"/>
    <col min="13335" max="13349" width="2.1796875" style="31" customWidth="1"/>
    <col min="13350" max="13568" width="9.1796875" style="31"/>
    <col min="13569" max="13569" width="7.81640625" style="31" customWidth="1"/>
    <col min="13570" max="13570" width="2.54296875" style="31" customWidth="1"/>
    <col min="13571" max="13585" width="2.81640625" style="31" customWidth="1"/>
    <col min="13586" max="13588" width="2.1796875" style="31" customWidth="1"/>
    <col min="13589" max="13590" width="1.81640625" style="31" customWidth="1"/>
    <col min="13591" max="13605" width="2.1796875" style="31" customWidth="1"/>
    <col min="13606" max="13824" width="9.1796875" style="31"/>
    <col min="13825" max="13825" width="7.81640625" style="31" customWidth="1"/>
    <col min="13826" max="13826" width="2.54296875" style="31" customWidth="1"/>
    <col min="13827" max="13841" width="2.81640625" style="31" customWidth="1"/>
    <col min="13842" max="13844" width="2.1796875" style="31" customWidth="1"/>
    <col min="13845" max="13846" width="1.81640625" style="31" customWidth="1"/>
    <col min="13847" max="13861" width="2.1796875" style="31" customWidth="1"/>
    <col min="13862" max="14080" width="9.1796875" style="31"/>
    <col min="14081" max="14081" width="7.81640625" style="31" customWidth="1"/>
    <col min="14082" max="14082" width="2.54296875" style="31" customWidth="1"/>
    <col min="14083" max="14097" width="2.81640625" style="31" customWidth="1"/>
    <col min="14098" max="14100" width="2.1796875" style="31" customWidth="1"/>
    <col min="14101" max="14102" width="1.81640625" style="31" customWidth="1"/>
    <col min="14103" max="14117" width="2.1796875" style="31" customWidth="1"/>
    <col min="14118" max="14336" width="9.1796875" style="31"/>
    <col min="14337" max="14337" width="7.81640625" style="31" customWidth="1"/>
    <col min="14338" max="14338" width="2.54296875" style="31" customWidth="1"/>
    <col min="14339" max="14353" width="2.81640625" style="31" customWidth="1"/>
    <col min="14354" max="14356" width="2.1796875" style="31" customWidth="1"/>
    <col min="14357" max="14358" width="1.81640625" style="31" customWidth="1"/>
    <col min="14359" max="14373" width="2.1796875" style="31" customWidth="1"/>
    <col min="14374" max="14592" width="9.1796875" style="31"/>
    <col min="14593" max="14593" width="7.81640625" style="31" customWidth="1"/>
    <col min="14594" max="14594" width="2.54296875" style="31" customWidth="1"/>
    <col min="14595" max="14609" width="2.81640625" style="31" customWidth="1"/>
    <col min="14610" max="14612" width="2.1796875" style="31" customWidth="1"/>
    <col min="14613" max="14614" width="1.81640625" style="31" customWidth="1"/>
    <col min="14615" max="14629" width="2.1796875" style="31" customWidth="1"/>
    <col min="14630" max="14848" width="9.1796875" style="31"/>
    <col min="14849" max="14849" width="7.81640625" style="31" customWidth="1"/>
    <col min="14850" max="14850" width="2.54296875" style="31" customWidth="1"/>
    <col min="14851" max="14865" width="2.81640625" style="31" customWidth="1"/>
    <col min="14866" max="14868" width="2.1796875" style="31" customWidth="1"/>
    <col min="14869" max="14870" width="1.81640625" style="31" customWidth="1"/>
    <col min="14871" max="14885" width="2.1796875" style="31" customWidth="1"/>
    <col min="14886" max="15104" width="9.1796875" style="31"/>
    <col min="15105" max="15105" width="7.81640625" style="31" customWidth="1"/>
    <col min="15106" max="15106" width="2.54296875" style="31" customWidth="1"/>
    <col min="15107" max="15121" width="2.81640625" style="31" customWidth="1"/>
    <col min="15122" max="15124" width="2.1796875" style="31" customWidth="1"/>
    <col min="15125" max="15126" width="1.81640625" style="31" customWidth="1"/>
    <col min="15127" max="15141" width="2.1796875" style="31" customWidth="1"/>
    <col min="15142" max="15360" width="9.1796875" style="31"/>
    <col min="15361" max="15361" width="7.81640625" style="31" customWidth="1"/>
    <col min="15362" max="15362" width="2.54296875" style="31" customWidth="1"/>
    <col min="15363" max="15377" width="2.81640625" style="31" customWidth="1"/>
    <col min="15378" max="15380" width="2.1796875" style="31" customWidth="1"/>
    <col min="15381" max="15382" width="1.81640625" style="31" customWidth="1"/>
    <col min="15383" max="15397" width="2.1796875" style="31" customWidth="1"/>
    <col min="15398" max="15616" width="9.1796875" style="31"/>
    <col min="15617" max="15617" width="7.81640625" style="31" customWidth="1"/>
    <col min="15618" max="15618" width="2.54296875" style="31" customWidth="1"/>
    <col min="15619" max="15633" width="2.81640625" style="31" customWidth="1"/>
    <col min="15634" max="15636" width="2.1796875" style="31" customWidth="1"/>
    <col min="15637" max="15638" width="1.81640625" style="31" customWidth="1"/>
    <col min="15639" max="15653" width="2.1796875" style="31" customWidth="1"/>
    <col min="15654" max="15872" width="9.1796875" style="31"/>
    <col min="15873" max="15873" width="7.81640625" style="31" customWidth="1"/>
    <col min="15874" max="15874" width="2.54296875" style="31" customWidth="1"/>
    <col min="15875" max="15889" width="2.81640625" style="31" customWidth="1"/>
    <col min="15890" max="15892" width="2.1796875" style="31" customWidth="1"/>
    <col min="15893" max="15894" width="1.81640625" style="31" customWidth="1"/>
    <col min="15895" max="15909" width="2.1796875" style="31" customWidth="1"/>
    <col min="15910" max="16128" width="9.1796875" style="31"/>
    <col min="16129" max="16129" width="7.81640625" style="31" customWidth="1"/>
    <col min="16130" max="16130" width="2.54296875" style="31" customWidth="1"/>
    <col min="16131" max="16145" width="2.81640625" style="31" customWidth="1"/>
    <col min="16146" max="16148" width="2.1796875" style="31" customWidth="1"/>
    <col min="16149" max="16150" width="1.81640625" style="31" customWidth="1"/>
    <col min="16151" max="16165" width="2.1796875" style="31" customWidth="1"/>
    <col min="16166" max="16384" width="9.1796875" style="31"/>
  </cols>
  <sheetData>
    <row r="1" spans="1:37" ht="15" hidden="1" customHeight="1"/>
    <row r="2" spans="1:37" ht="15" hidden="1" customHeight="1"/>
    <row r="3" spans="1:37" hidden="1">
      <c r="Y3" s="152"/>
      <c r="Z3" s="152"/>
      <c r="AA3" s="152"/>
      <c r="AB3" s="152"/>
      <c r="AC3" s="30"/>
      <c r="AD3" s="152"/>
      <c r="AE3" s="152"/>
      <c r="AF3" s="152"/>
      <c r="AG3" s="152"/>
      <c r="AH3" s="152"/>
      <c r="AI3" s="152"/>
      <c r="AJ3" s="152"/>
      <c r="AK3" s="152"/>
    </row>
    <row r="4" spans="1:37">
      <c r="A4" s="34"/>
      <c r="B4" s="35"/>
      <c r="C4" s="36"/>
      <c r="D4" s="36"/>
      <c r="E4" s="36"/>
      <c r="F4" s="37"/>
      <c r="G4" s="37"/>
      <c r="H4" s="37"/>
      <c r="I4" s="37"/>
      <c r="J4" s="37"/>
      <c r="K4" s="37"/>
      <c r="L4" s="37"/>
      <c r="M4" s="37"/>
      <c r="N4" s="37"/>
      <c r="O4" s="37"/>
      <c r="P4" s="37"/>
      <c r="Q4" s="37"/>
      <c r="R4" s="37"/>
      <c r="S4" s="37"/>
      <c r="T4" s="37"/>
      <c r="U4" s="37"/>
      <c r="V4" s="37"/>
      <c r="W4" s="37"/>
      <c r="X4" s="37"/>
      <c r="Y4" s="38"/>
      <c r="Z4" s="38"/>
      <c r="AA4" s="38"/>
      <c r="AB4" s="38"/>
      <c r="AC4" s="38"/>
      <c r="AD4" s="38"/>
      <c r="AE4" s="39"/>
      <c r="AF4" s="40"/>
      <c r="AG4" s="41"/>
      <c r="AH4" s="41"/>
      <c r="AI4" s="41"/>
      <c r="AJ4" s="42"/>
      <c r="AK4" s="43"/>
    </row>
    <row r="5" spans="1:37">
      <c r="A5" s="34"/>
      <c r="B5" s="44"/>
      <c r="C5" s="58"/>
      <c r="D5" s="58"/>
      <c r="E5" s="58"/>
      <c r="F5" s="59"/>
      <c r="G5" s="59"/>
      <c r="H5" s="59"/>
      <c r="I5" s="59"/>
      <c r="J5" s="59"/>
      <c r="K5" s="59"/>
      <c r="L5" s="59"/>
      <c r="M5" s="59"/>
      <c r="N5" s="59"/>
      <c r="O5" s="59"/>
      <c r="P5" s="59"/>
      <c r="Q5" s="59"/>
      <c r="R5" s="59"/>
      <c r="S5" s="59"/>
      <c r="T5" s="59"/>
      <c r="U5" s="59"/>
      <c r="V5" s="59"/>
      <c r="W5" s="59"/>
      <c r="X5" s="59"/>
      <c r="Y5" s="60"/>
      <c r="Z5" s="60"/>
      <c r="AA5" s="60"/>
      <c r="AB5" s="60"/>
      <c r="AC5" s="60"/>
      <c r="AD5" s="60"/>
      <c r="AE5" s="153"/>
      <c r="AF5" s="153"/>
      <c r="AG5" s="153"/>
      <c r="AH5" s="153"/>
      <c r="AI5" s="153"/>
      <c r="AJ5" s="153"/>
      <c r="AK5" s="154"/>
    </row>
    <row r="6" spans="1:37">
      <c r="A6" s="34"/>
      <c r="B6" s="45"/>
      <c r="C6" s="61"/>
      <c r="D6" s="61"/>
      <c r="E6" s="61"/>
      <c r="F6" s="59"/>
      <c r="G6" s="59"/>
      <c r="H6" s="59"/>
      <c r="I6" s="59"/>
      <c r="J6" s="59"/>
      <c r="K6" s="59"/>
      <c r="L6" s="59"/>
      <c r="M6" s="59"/>
      <c r="N6" s="59"/>
      <c r="O6" s="59"/>
      <c r="P6" s="59"/>
      <c r="Q6" s="59"/>
      <c r="R6" s="59"/>
      <c r="S6" s="59"/>
      <c r="T6" s="59"/>
      <c r="U6" s="59"/>
      <c r="V6" s="59"/>
      <c r="W6" s="59"/>
      <c r="X6" s="59"/>
      <c r="Y6" s="59"/>
      <c r="Z6" s="59"/>
      <c r="AA6" s="59"/>
      <c r="AB6" s="59"/>
      <c r="AC6" s="59"/>
      <c r="AD6" s="59"/>
      <c r="AE6" s="62"/>
      <c r="AF6" s="62"/>
      <c r="AG6" s="63"/>
      <c r="AH6" s="63"/>
      <c r="AI6" s="63"/>
      <c r="AJ6" s="64"/>
      <c r="AK6" s="46"/>
    </row>
    <row r="7" spans="1:37">
      <c r="A7" s="34"/>
      <c r="B7" s="149"/>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1"/>
    </row>
    <row r="8" spans="1:37">
      <c r="A8" s="34"/>
      <c r="B8" s="149"/>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1"/>
    </row>
    <row r="9" spans="1:37" ht="12.75" customHeight="1">
      <c r="A9" s="34"/>
      <c r="B9" s="155" t="s">
        <v>1022</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7"/>
    </row>
    <row r="10" spans="1:37" ht="12.75" customHeight="1">
      <c r="A10" s="34"/>
      <c r="B10" s="155"/>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7"/>
    </row>
    <row r="11" spans="1:37" ht="12.75" customHeight="1">
      <c r="A11" s="34"/>
      <c r="B11" s="51"/>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52"/>
    </row>
    <row r="12" spans="1:37" ht="12.75" customHeight="1">
      <c r="A12" s="34"/>
      <c r="B12" s="54" t="s">
        <v>1023</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52"/>
    </row>
    <row r="13" spans="1:37" ht="14">
      <c r="A13" s="34"/>
      <c r="B13" s="50"/>
      <c r="C13" s="66"/>
      <c r="D13" s="66"/>
      <c r="E13" s="66"/>
      <c r="F13" s="66"/>
      <c r="G13" s="66"/>
      <c r="H13" s="66"/>
      <c r="I13" s="66"/>
      <c r="J13" s="66"/>
      <c r="K13" s="66"/>
      <c r="L13" s="66"/>
      <c r="M13" s="66"/>
      <c r="N13" s="66"/>
      <c r="O13" s="66"/>
      <c r="P13" s="66"/>
      <c r="Q13" s="67"/>
      <c r="R13" s="67"/>
      <c r="S13" s="66"/>
      <c r="T13" s="66"/>
      <c r="U13" s="66"/>
      <c r="V13" s="66"/>
      <c r="W13" s="66"/>
      <c r="X13" s="66"/>
      <c r="Y13" s="66"/>
      <c r="Z13" s="66"/>
      <c r="AA13" s="66"/>
      <c r="AB13" s="66"/>
      <c r="AC13" s="66"/>
      <c r="AD13" s="66"/>
      <c r="AE13" s="66"/>
      <c r="AF13" s="66"/>
      <c r="AG13" s="66"/>
      <c r="AH13" s="66"/>
      <c r="AI13" s="66"/>
      <c r="AJ13" s="66"/>
      <c r="AK13" s="49"/>
    </row>
    <row r="14" spans="1:37" ht="15" customHeight="1">
      <c r="A14" s="34"/>
      <c r="B14" s="162" t="s">
        <v>1025</v>
      </c>
      <c r="C14" s="163"/>
      <c r="D14" s="163"/>
      <c r="E14" s="163"/>
      <c r="F14" s="163"/>
      <c r="G14" s="163"/>
      <c r="H14" s="163"/>
      <c r="I14" s="72" t="s">
        <v>1024</v>
      </c>
      <c r="J14" s="56"/>
      <c r="K14" s="56"/>
      <c r="L14" s="56"/>
      <c r="M14" s="56"/>
      <c r="N14" s="56"/>
      <c r="O14" s="56"/>
      <c r="P14" s="56"/>
      <c r="Q14" s="56"/>
      <c r="R14" s="56"/>
      <c r="S14" s="56"/>
      <c r="T14" s="67"/>
      <c r="U14" s="67"/>
      <c r="V14" s="67"/>
      <c r="W14" s="67"/>
      <c r="X14" s="67"/>
      <c r="Y14" s="67"/>
      <c r="Z14" s="67"/>
      <c r="AA14" s="67"/>
      <c r="AB14" s="67"/>
      <c r="AC14" s="67"/>
      <c r="AD14" s="67"/>
      <c r="AE14" s="67"/>
      <c r="AF14" s="67"/>
      <c r="AG14" s="67"/>
      <c r="AH14" s="67"/>
      <c r="AI14" s="67"/>
      <c r="AJ14" s="67"/>
      <c r="AK14" s="47"/>
    </row>
    <row r="15" spans="1:37" ht="15" customHeight="1">
      <c r="A15" s="55"/>
      <c r="B15" s="162" t="s">
        <v>1029</v>
      </c>
      <c r="C15" s="163"/>
      <c r="D15" s="163"/>
      <c r="E15" s="163"/>
      <c r="F15" s="163"/>
      <c r="G15" s="163"/>
      <c r="H15" s="163"/>
      <c r="I15" s="158" t="s">
        <v>1120</v>
      </c>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9"/>
    </row>
    <row r="16" spans="1:37" ht="15" customHeight="1">
      <c r="B16" s="53"/>
      <c r="C16" s="57"/>
      <c r="D16" s="57"/>
      <c r="E16" s="57"/>
      <c r="F16" s="57"/>
      <c r="G16" s="57"/>
      <c r="H16" s="57"/>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9"/>
    </row>
    <row r="17" spans="2:37" ht="15" customHeight="1">
      <c r="B17" s="53"/>
      <c r="C17" s="57"/>
      <c r="D17" s="57"/>
      <c r="E17" s="57"/>
      <c r="F17" s="57"/>
      <c r="G17" s="57"/>
      <c r="H17" s="57"/>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9"/>
    </row>
    <row r="18" spans="2:37" ht="15" customHeight="1">
      <c r="B18" s="53"/>
      <c r="C18" s="57"/>
      <c r="D18" s="57"/>
      <c r="E18" s="57"/>
      <c r="F18" s="57"/>
      <c r="G18" s="57"/>
      <c r="H18" s="57"/>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9"/>
    </row>
    <row r="19" spans="2:37">
      <c r="B19" s="69"/>
      <c r="C19" s="67"/>
      <c r="D19" s="67"/>
      <c r="E19" s="67"/>
      <c r="F19" s="67"/>
      <c r="G19" s="67"/>
      <c r="H19" s="6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9"/>
    </row>
    <row r="20" spans="2:37" ht="12.75" customHeight="1">
      <c r="B20" s="69"/>
      <c r="C20" s="67"/>
      <c r="D20" s="67"/>
      <c r="E20" s="67"/>
      <c r="F20" s="67"/>
      <c r="G20" s="67"/>
      <c r="H20" s="6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9"/>
    </row>
    <row r="21" spans="2:37" ht="12.75" customHeight="1">
      <c r="B21" s="69"/>
      <c r="C21" s="67"/>
      <c r="D21" s="67"/>
      <c r="E21" s="67"/>
      <c r="F21" s="67"/>
      <c r="G21" s="67"/>
      <c r="H21" s="6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row>
    <row r="22" spans="2:37" ht="12.75" customHeight="1">
      <c r="B22" s="69"/>
      <c r="C22" s="67"/>
      <c r="D22" s="67"/>
      <c r="E22" s="67"/>
      <c r="F22" s="67"/>
      <c r="G22" s="67"/>
      <c r="H22" s="67"/>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9"/>
    </row>
    <row r="23" spans="2:37" ht="12.75" customHeight="1">
      <c r="B23" s="69"/>
      <c r="C23" s="67"/>
      <c r="D23" s="67"/>
      <c r="E23" s="67"/>
      <c r="F23" s="67"/>
      <c r="G23" s="67"/>
      <c r="H23" s="67"/>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9"/>
    </row>
    <row r="24" spans="2:37" ht="12.75" customHeight="1">
      <c r="B24" s="69"/>
      <c r="C24" s="67"/>
      <c r="D24" s="67"/>
      <c r="E24" s="67"/>
      <c r="F24" s="67"/>
      <c r="G24" s="67"/>
      <c r="H24" s="67"/>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9"/>
    </row>
    <row r="25" spans="2:37" ht="12.75" customHeight="1">
      <c r="B25" s="69"/>
      <c r="C25" s="67"/>
      <c r="D25" s="67"/>
      <c r="E25" s="67"/>
      <c r="F25" s="67"/>
      <c r="G25" s="67"/>
      <c r="H25" s="6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9"/>
    </row>
    <row r="26" spans="2:37" ht="12.75" customHeight="1">
      <c r="B26" s="69"/>
      <c r="C26" s="67"/>
      <c r="D26" s="67"/>
      <c r="E26" s="67"/>
      <c r="F26" s="67"/>
      <c r="G26" s="67"/>
      <c r="H26" s="67"/>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9"/>
    </row>
    <row r="27" spans="2:37" ht="12.75" customHeight="1">
      <c r="B27" s="162" t="s">
        <v>1025</v>
      </c>
      <c r="C27" s="163"/>
      <c r="D27" s="163"/>
      <c r="E27" s="163"/>
      <c r="F27" s="163"/>
      <c r="G27" s="163"/>
      <c r="H27" s="163"/>
      <c r="I27" s="72" t="s">
        <v>1027</v>
      </c>
      <c r="J27" s="56"/>
      <c r="K27" s="56"/>
      <c r="L27" s="56"/>
      <c r="M27" s="56"/>
      <c r="N27" s="56"/>
      <c r="O27" s="56"/>
      <c r="P27" s="56"/>
      <c r="Q27" s="56"/>
      <c r="R27" s="56"/>
      <c r="S27" s="56"/>
      <c r="T27" s="67"/>
      <c r="U27" s="67"/>
      <c r="V27" s="67"/>
      <c r="W27" s="67"/>
      <c r="X27" s="67"/>
      <c r="Y27" s="67"/>
      <c r="Z27" s="67"/>
      <c r="AA27" s="67"/>
      <c r="AB27" s="67"/>
      <c r="AC27" s="67"/>
      <c r="AD27" s="67"/>
      <c r="AE27" s="67"/>
      <c r="AF27" s="67"/>
      <c r="AG27" s="67"/>
      <c r="AH27" s="67"/>
      <c r="AI27" s="67"/>
      <c r="AJ27" s="67"/>
      <c r="AK27" s="47"/>
    </row>
    <row r="28" spans="2:37" ht="12.75" customHeight="1">
      <c r="B28" s="162" t="s">
        <v>1029</v>
      </c>
      <c r="C28" s="163"/>
      <c r="D28" s="163"/>
      <c r="E28" s="163"/>
      <c r="F28" s="163"/>
      <c r="G28" s="163"/>
      <c r="H28" s="163"/>
      <c r="I28" s="158" t="s">
        <v>1028</v>
      </c>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9"/>
    </row>
    <row r="29" spans="2:37" ht="12.75" customHeight="1">
      <c r="B29" s="53"/>
      <c r="C29" s="57"/>
      <c r="D29" s="57"/>
      <c r="E29" s="57"/>
      <c r="F29" s="57"/>
      <c r="G29" s="57"/>
      <c r="H29" s="57"/>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9"/>
    </row>
    <row r="30" spans="2:37" ht="12.75" customHeight="1">
      <c r="B30" s="53"/>
      <c r="C30" s="57"/>
      <c r="D30" s="57"/>
      <c r="E30" s="57"/>
      <c r="F30" s="57"/>
      <c r="G30" s="57"/>
      <c r="H30" s="57"/>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9"/>
    </row>
    <row r="31" spans="2:37" ht="12.75" customHeight="1">
      <c r="B31" s="53"/>
      <c r="C31" s="57"/>
      <c r="D31" s="57"/>
      <c r="E31" s="57"/>
      <c r="F31" s="57"/>
      <c r="G31" s="57"/>
      <c r="H31" s="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9"/>
    </row>
    <row r="32" spans="2:37" ht="12.75" customHeight="1">
      <c r="B32" s="69"/>
      <c r="C32" s="67"/>
      <c r="D32" s="67"/>
      <c r="E32" s="67"/>
      <c r="F32" s="67"/>
      <c r="G32" s="67"/>
      <c r="H32" s="67"/>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9"/>
    </row>
    <row r="33" spans="2:37" ht="12.75" customHeight="1">
      <c r="B33" s="69"/>
      <c r="C33" s="67"/>
      <c r="D33" s="67"/>
      <c r="E33" s="67"/>
      <c r="F33" s="67"/>
      <c r="G33" s="67"/>
      <c r="H33" s="67"/>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9"/>
    </row>
    <row r="34" spans="2:37" ht="12.75" customHeight="1">
      <c r="B34" s="69"/>
      <c r="C34" s="67"/>
      <c r="D34" s="67"/>
      <c r="E34" s="67"/>
      <c r="F34" s="67"/>
      <c r="G34" s="67"/>
      <c r="H34" s="6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9"/>
    </row>
    <row r="35" spans="2:37" ht="12.75" customHeight="1">
      <c r="B35" s="69"/>
      <c r="C35" s="67"/>
      <c r="D35" s="67"/>
      <c r="E35" s="67"/>
      <c r="F35" s="67"/>
      <c r="G35" s="67"/>
      <c r="H35" s="67"/>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9"/>
    </row>
    <row r="36" spans="2:37" ht="12.75" customHeight="1">
      <c r="B36" s="69"/>
      <c r="C36" s="67"/>
      <c r="D36" s="67"/>
      <c r="E36" s="67"/>
      <c r="F36" s="67"/>
      <c r="G36" s="67"/>
      <c r="H36" s="67"/>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9"/>
    </row>
    <row r="37" spans="2:37" ht="12.75" customHeight="1">
      <c r="B37" s="69"/>
      <c r="C37" s="67"/>
      <c r="D37" s="67"/>
      <c r="E37" s="67"/>
      <c r="F37" s="67"/>
      <c r="G37" s="67"/>
      <c r="H37" s="67"/>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9"/>
    </row>
    <row r="38" spans="2:37" ht="12.75" customHeight="1">
      <c r="B38" s="69"/>
      <c r="C38" s="67"/>
      <c r="D38" s="67"/>
      <c r="E38" s="67"/>
      <c r="F38" s="67"/>
      <c r="G38" s="67"/>
      <c r="H38" s="67"/>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9"/>
    </row>
    <row r="39" spans="2:37" ht="12.75" customHeight="1">
      <c r="B39" s="70"/>
      <c r="C39" s="71"/>
      <c r="D39" s="71"/>
      <c r="E39" s="71"/>
      <c r="F39" s="71"/>
      <c r="G39" s="71"/>
      <c r="H39" s="71"/>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1"/>
    </row>
    <row r="40" spans="2:37" ht="12.75" customHeight="1"/>
    <row r="41" spans="2:37" ht="12.75" customHeight="1"/>
    <row r="42" spans="2:37" ht="12.75" customHeight="1"/>
    <row r="43" spans="2:37" ht="12.75" customHeight="1"/>
    <row r="44" spans="2:37" ht="12.75" customHeight="1"/>
    <row r="45" spans="2:37" ht="12.75" customHeight="1"/>
    <row r="46" spans="2:37" ht="12.75" customHeight="1"/>
    <row r="47" spans="2:37" ht="12.75" customHeight="1"/>
    <row r="48" spans="2:3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sheetData>
  <mergeCells count="11">
    <mergeCell ref="I15:AK26"/>
    <mergeCell ref="I28:AK39"/>
    <mergeCell ref="B28:H28"/>
    <mergeCell ref="B27:H27"/>
    <mergeCell ref="B14:H14"/>
    <mergeCell ref="B15:H15"/>
    <mergeCell ref="Y3:AB3"/>
    <mergeCell ref="AD3:AK3"/>
    <mergeCell ref="AE5:AK5"/>
    <mergeCell ref="B7:AK8"/>
    <mergeCell ref="B9:AK10"/>
  </mergeCells>
  <pageMargins left="0.35433070866141736" right="0.35433070866141736" top="0.39370078740157483" bottom="0.70866141732283472" header="0.51181102362204722" footer="0.51181102362204722"/>
  <pageSetup paperSize="9" fitToHeight="0" orientation="portrait" r:id="rId1"/>
  <headerFooter>
    <oddFooter>&amp;L&amp;K00+000Template: DE-WI-205+F4-TDS-rev1&amp;C&amp;K00+000Sheet 2&amp;RSeite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B2C3-ABF5-4ADB-A9D8-C31CF8D0B208}">
  <sheetPr filterMode="1"/>
  <dimension ref="A1:BE472"/>
  <sheetViews>
    <sheetView zoomScale="70" zoomScaleNormal="70" workbookViewId="0">
      <pane xSplit="5" ySplit="1" topLeftCell="F11" activePane="bottomRight" state="frozen"/>
      <selection pane="topRight" activeCell="N1" sqref="N1"/>
      <selection pane="bottomLeft" activeCell="A2" sqref="A2"/>
      <selection pane="bottomRight" activeCell="E395" sqref="E395"/>
    </sheetView>
  </sheetViews>
  <sheetFormatPr defaultColWidth="14.1796875" defaultRowHeight="14"/>
  <cols>
    <col min="1" max="1" width="10.453125" style="3" customWidth="1"/>
    <col min="2" max="2" width="16.26953125" style="1" customWidth="1"/>
    <col min="3" max="3" width="12" style="3" customWidth="1"/>
    <col min="4" max="4" width="14.1796875" style="7" customWidth="1"/>
    <col min="5" max="5" width="63.26953125" style="80" customWidth="1"/>
    <col min="6" max="11" width="16.26953125" style="1" customWidth="1"/>
    <col min="12" max="48" width="14.1796875" style="1"/>
    <col min="49" max="49" width="39.7265625" style="1" customWidth="1"/>
    <col min="50" max="50" width="38.7265625" style="1" customWidth="1"/>
    <col min="51" max="52" width="32" style="1" customWidth="1"/>
    <col min="53" max="53" width="44.453125" style="1" customWidth="1"/>
    <col min="54" max="54" width="32" style="1" customWidth="1"/>
    <col min="55" max="55" width="39.26953125" style="1" customWidth="1"/>
    <col min="56" max="56" width="14.81640625" style="1" customWidth="1"/>
    <col min="57" max="57" width="43.54296875" style="1" customWidth="1"/>
    <col min="58" max="16384" width="14.1796875" style="1"/>
  </cols>
  <sheetData>
    <row r="1" spans="1:57" ht="149.5" customHeight="1" thickBot="1">
      <c r="A1" s="96" t="s">
        <v>1031</v>
      </c>
      <c r="B1" s="96" t="s">
        <v>1030</v>
      </c>
      <c r="C1" s="96" t="s">
        <v>1125</v>
      </c>
      <c r="D1" s="96" t="s">
        <v>1026</v>
      </c>
      <c r="E1" s="96" t="s">
        <v>26</v>
      </c>
      <c r="F1" s="11" t="s">
        <v>17</v>
      </c>
      <c r="G1" s="10" t="s">
        <v>18</v>
      </c>
      <c r="H1" s="10" t="s">
        <v>19</v>
      </c>
      <c r="I1" s="10" t="s">
        <v>20</v>
      </c>
      <c r="J1" s="10" t="s">
        <v>1119</v>
      </c>
      <c r="K1" s="10" t="s">
        <v>21</v>
      </c>
      <c r="L1" s="98" t="s">
        <v>22</v>
      </c>
      <c r="M1" s="98" t="s">
        <v>23</v>
      </c>
      <c r="N1" s="98" t="s">
        <v>24</v>
      </c>
      <c r="O1" s="98" t="s">
        <v>25</v>
      </c>
      <c r="P1" s="97" t="s">
        <v>27</v>
      </c>
      <c r="Q1" s="97" t="s">
        <v>28</v>
      </c>
      <c r="R1" s="97" t="s">
        <v>29</v>
      </c>
      <c r="S1" s="97" t="s">
        <v>30</v>
      </c>
      <c r="T1" s="12" t="s">
        <v>31</v>
      </c>
      <c r="U1" s="12" t="s">
        <v>32</v>
      </c>
      <c r="V1" s="12" t="s">
        <v>33</v>
      </c>
      <c r="W1" s="12" t="s">
        <v>34</v>
      </c>
      <c r="X1" s="12" t="s">
        <v>35</v>
      </c>
      <c r="Y1" s="12" t="s">
        <v>36</v>
      </c>
      <c r="Z1" s="12" t="s">
        <v>37</v>
      </c>
      <c r="AA1" s="12" t="s">
        <v>38</v>
      </c>
      <c r="AB1" s="12" t="s">
        <v>39</v>
      </c>
      <c r="AC1" s="12" t="s">
        <v>40</v>
      </c>
      <c r="AD1" s="12" t="s">
        <v>41</v>
      </c>
      <c r="AE1" s="12" t="s">
        <v>42</v>
      </c>
      <c r="AF1" s="12" t="s">
        <v>43</v>
      </c>
      <c r="AG1" s="12" t="s">
        <v>44</v>
      </c>
      <c r="AH1" s="12" t="s">
        <v>45</v>
      </c>
      <c r="AI1" s="12" t="s">
        <v>46</v>
      </c>
      <c r="AJ1" s="13" t="s">
        <v>47</v>
      </c>
      <c r="AK1" s="13" t="s">
        <v>48</v>
      </c>
      <c r="AL1" s="13" t="s">
        <v>49</v>
      </c>
      <c r="AM1" s="13" t="s">
        <v>50</v>
      </c>
      <c r="AN1" s="13" t="s">
        <v>51</v>
      </c>
      <c r="AO1" s="13" t="s">
        <v>52</v>
      </c>
      <c r="AP1" s="13" t="s">
        <v>53</v>
      </c>
      <c r="AQ1" s="13" t="s">
        <v>54</v>
      </c>
      <c r="AR1" s="13" t="s">
        <v>55</v>
      </c>
      <c r="AS1" s="13" t="s">
        <v>56</v>
      </c>
      <c r="AT1" s="13" t="s">
        <v>57</v>
      </c>
      <c r="AU1" s="13" t="s">
        <v>58</v>
      </c>
      <c r="AV1" s="13" t="s">
        <v>59</v>
      </c>
      <c r="AW1" s="14" t="s">
        <v>60</v>
      </c>
      <c r="AX1" s="27" t="s">
        <v>61</v>
      </c>
      <c r="AY1" s="14" t="s">
        <v>62</v>
      </c>
      <c r="AZ1" s="14" t="s">
        <v>63</v>
      </c>
      <c r="BA1" s="14" t="s">
        <v>64</v>
      </c>
      <c r="BB1" s="14" t="s">
        <v>65</v>
      </c>
      <c r="BC1" s="14" t="s">
        <v>66</v>
      </c>
      <c r="BD1" s="16" t="s">
        <v>67</v>
      </c>
      <c r="BE1" s="16" t="s">
        <v>68</v>
      </c>
    </row>
    <row r="2" spans="1:57" ht="112.5" thickTop="1">
      <c r="A2" s="81" t="s">
        <v>69</v>
      </c>
      <c r="B2" s="82" t="s">
        <v>70</v>
      </c>
      <c r="C2" s="82" t="s">
        <v>90</v>
      </c>
      <c r="D2" s="83" t="s">
        <v>72</v>
      </c>
      <c r="E2" s="82" t="s">
        <v>1179</v>
      </c>
      <c r="F2" s="82" t="s">
        <v>73</v>
      </c>
      <c r="G2" s="82" t="s">
        <v>74</v>
      </c>
      <c r="H2" s="82" t="s">
        <v>75</v>
      </c>
      <c r="I2" s="82" t="s">
        <v>76</v>
      </c>
      <c r="J2" s="82" t="s">
        <v>77</v>
      </c>
      <c r="K2" s="82" t="s">
        <v>78</v>
      </c>
      <c r="L2" s="82" t="s">
        <v>81</v>
      </c>
      <c r="M2" s="82"/>
      <c r="N2" s="82"/>
      <c r="O2" s="82"/>
      <c r="P2" s="82"/>
      <c r="Q2" s="82" t="s">
        <v>81</v>
      </c>
      <c r="R2" s="82"/>
      <c r="S2" s="82"/>
      <c r="T2" s="82"/>
      <c r="U2" s="82"/>
      <c r="V2" s="82"/>
      <c r="W2" s="82"/>
      <c r="X2" s="82"/>
      <c r="Y2" s="82"/>
      <c r="Z2" s="82"/>
      <c r="AA2" s="82"/>
      <c r="AB2" s="82"/>
      <c r="AC2" s="82"/>
      <c r="AD2" s="82"/>
      <c r="AE2" s="82"/>
      <c r="AF2" s="82" t="s">
        <v>81</v>
      </c>
      <c r="AG2" s="82" t="s">
        <v>81</v>
      </c>
      <c r="AH2" s="82" t="s">
        <v>81</v>
      </c>
      <c r="AI2" s="82"/>
      <c r="AJ2" s="82"/>
      <c r="AK2" s="82"/>
      <c r="AL2" s="82"/>
      <c r="AM2" s="82"/>
      <c r="AN2" s="82"/>
      <c r="AO2" s="82"/>
      <c r="AP2" s="82"/>
      <c r="AQ2" s="82"/>
      <c r="AR2" s="82"/>
      <c r="AS2" s="82"/>
      <c r="AT2" s="82"/>
      <c r="AU2" s="82"/>
      <c r="AV2" s="82"/>
      <c r="AW2" s="1" t="s">
        <v>82</v>
      </c>
      <c r="AX2" s="1" t="s">
        <v>83</v>
      </c>
      <c r="AY2" s="15" t="s">
        <v>83</v>
      </c>
      <c r="AZ2" s="15" t="s">
        <v>82</v>
      </c>
      <c r="BA2" s="15" t="s">
        <v>82</v>
      </c>
      <c r="BB2" s="15" t="s">
        <v>82</v>
      </c>
      <c r="BC2" s="15" t="s">
        <v>82</v>
      </c>
      <c r="BD2" s="1" t="s">
        <v>84</v>
      </c>
      <c r="BE2" s="1" t="s">
        <v>85</v>
      </c>
    </row>
    <row r="3" spans="1:57" ht="266" hidden="1">
      <c r="A3" s="84" t="s">
        <v>86</v>
      </c>
      <c r="B3" s="85" t="s">
        <v>70</v>
      </c>
      <c r="C3" s="85" t="s">
        <v>79</v>
      </c>
      <c r="D3" s="86" t="s">
        <v>87</v>
      </c>
      <c r="E3" s="82" t="s">
        <v>1032</v>
      </c>
      <c r="F3" s="85" t="s">
        <v>73</v>
      </c>
      <c r="G3" s="85" t="s">
        <v>74</v>
      </c>
      <c r="H3" s="85" t="s">
        <v>88</v>
      </c>
      <c r="I3" s="85" t="s">
        <v>76</v>
      </c>
      <c r="J3" s="85"/>
      <c r="K3" s="85"/>
      <c r="L3" s="82" t="s">
        <v>81</v>
      </c>
      <c r="M3" s="82" t="s">
        <v>81</v>
      </c>
      <c r="N3" s="82" t="s">
        <v>81</v>
      </c>
      <c r="O3" s="82" t="s">
        <v>81</v>
      </c>
      <c r="P3" s="82"/>
      <c r="Q3" s="82"/>
      <c r="R3" s="82"/>
      <c r="S3" s="82"/>
      <c r="T3" s="82"/>
      <c r="U3" s="82"/>
      <c r="V3" s="82"/>
      <c r="W3" s="82"/>
      <c r="X3" s="82"/>
      <c r="Y3" s="82"/>
      <c r="Z3" s="82"/>
      <c r="AA3" s="82" t="s">
        <v>81</v>
      </c>
      <c r="AB3" s="82" t="s">
        <v>81</v>
      </c>
      <c r="AC3" s="82" t="s">
        <v>81</v>
      </c>
      <c r="AD3" s="82" t="s">
        <v>81</v>
      </c>
      <c r="AE3" s="82" t="s">
        <v>81</v>
      </c>
      <c r="AF3" s="82" t="s">
        <v>81</v>
      </c>
      <c r="AG3" s="82" t="s">
        <v>81</v>
      </c>
      <c r="AH3" s="82"/>
      <c r="AI3" s="82"/>
      <c r="AJ3" s="82"/>
      <c r="AK3" s="82"/>
      <c r="AL3" s="82"/>
      <c r="AM3" s="82"/>
      <c r="AN3" s="82"/>
      <c r="AO3" s="82"/>
      <c r="AP3" s="82"/>
      <c r="AQ3" s="82"/>
      <c r="AR3" s="82"/>
      <c r="AS3" s="82"/>
      <c r="AT3" s="82"/>
      <c r="AU3" s="82"/>
      <c r="AV3" s="82"/>
    </row>
    <row r="4" spans="1:57" ht="154">
      <c r="A4" s="84" t="s">
        <v>89</v>
      </c>
      <c r="B4" s="85" t="s">
        <v>70</v>
      </c>
      <c r="C4" s="85" t="s">
        <v>90</v>
      </c>
      <c r="D4" s="86" t="s">
        <v>91</v>
      </c>
      <c r="E4" s="82" t="s">
        <v>1374</v>
      </c>
      <c r="F4" s="85" t="s">
        <v>73</v>
      </c>
      <c r="G4" s="85" t="s">
        <v>93</v>
      </c>
      <c r="H4" s="85" t="s">
        <v>92</v>
      </c>
      <c r="I4" s="85" t="s">
        <v>94</v>
      </c>
      <c r="J4" s="85" t="s">
        <v>95</v>
      </c>
      <c r="K4" s="85" t="s">
        <v>96</v>
      </c>
      <c r="L4" s="82" t="s">
        <v>81</v>
      </c>
      <c r="M4" s="82" t="s">
        <v>81</v>
      </c>
      <c r="N4" s="82"/>
      <c r="O4" s="82"/>
      <c r="P4" s="82"/>
      <c r="Q4" s="82" t="s">
        <v>81</v>
      </c>
      <c r="R4" s="82"/>
      <c r="S4" s="82"/>
      <c r="T4" s="82"/>
      <c r="U4" s="82"/>
      <c r="V4" s="82"/>
      <c r="W4" s="82"/>
      <c r="X4" s="82"/>
      <c r="Y4" s="82"/>
      <c r="Z4" s="82"/>
      <c r="AA4" s="82"/>
      <c r="AB4" s="82"/>
      <c r="AC4" s="82"/>
      <c r="AD4" s="82"/>
      <c r="AE4" s="82"/>
      <c r="AF4" s="82" t="s">
        <v>81</v>
      </c>
      <c r="AG4" s="82" t="s">
        <v>81</v>
      </c>
      <c r="AH4" s="82" t="s">
        <v>81</v>
      </c>
      <c r="AI4" s="82"/>
      <c r="AJ4" s="82"/>
      <c r="AK4" s="82"/>
      <c r="AL4" s="82"/>
      <c r="AM4" s="82"/>
      <c r="AN4" s="82"/>
      <c r="AO4" s="82"/>
      <c r="AP4" s="82"/>
      <c r="AQ4" s="82"/>
      <c r="AR4" s="82"/>
      <c r="AS4" s="82"/>
      <c r="AT4" s="82"/>
      <c r="AU4" s="82"/>
      <c r="AV4" s="82"/>
      <c r="AW4" s="1" t="s">
        <v>82</v>
      </c>
      <c r="AX4" s="1" t="s">
        <v>82</v>
      </c>
      <c r="AY4" s="1" t="s">
        <v>97</v>
      </c>
      <c r="AZ4" s="1" t="s">
        <v>82</v>
      </c>
      <c r="BA4" s="1" t="s">
        <v>83</v>
      </c>
      <c r="BB4" s="1" t="s">
        <v>82</v>
      </c>
      <c r="BC4" s="1" t="s">
        <v>82</v>
      </c>
      <c r="BD4" s="1" t="s">
        <v>84</v>
      </c>
      <c r="BE4" s="1" t="s">
        <v>98</v>
      </c>
    </row>
    <row r="5" spans="1:57" ht="98">
      <c r="A5" s="84" t="s">
        <v>99</v>
      </c>
      <c r="B5" s="85" t="s">
        <v>100</v>
      </c>
      <c r="C5" s="85" t="s">
        <v>90</v>
      </c>
      <c r="D5" s="86" t="s">
        <v>101</v>
      </c>
      <c r="E5" s="82" t="s">
        <v>1132</v>
      </c>
      <c r="F5" s="85" t="s">
        <v>102</v>
      </c>
      <c r="G5" s="85" t="s">
        <v>93</v>
      </c>
      <c r="H5" s="85" t="s">
        <v>92</v>
      </c>
      <c r="I5" s="85" t="s">
        <v>94</v>
      </c>
      <c r="J5" s="85" t="s">
        <v>103</v>
      </c>
      <c r="K5" s="85" t="s">
        <v>104</v>
      </c>
      <c r="L5" s="82" t="s">
        <v>81</v>
      </c>
      <c r="M5" s="82" t="s">
        <v>81</v>
      </c>
      <c r="N5" s="82"/>
      <c r="O5" s="82"/>
      <c r="P5" s="82" t="s">
        <v>81</v>
      </c>
      <c r="Q5" s="82" t="s">
        <v>81</v>
      </c>
      <c r="R5" s="82" t="s">
        <v>81</v>
      </c>
      <c r="S5" s="82" t="s">
        <v>81</v>
      </c>
      <c r="T5" s="82" t="s">
        <v>81</v>
      </c>
      <c r="U5" s="82" t="s">
        <v>81</v>
      </c>
      <c r="V5" s="82" t="s">
        <v>81</v>
      </c>
      <c r="W5" s="82" t="s">
        <v>81</v>
      </c>
      <c r="X5" s="82" t="s">
        <v>81</v>
      </c>
      <c r="Y5" s="82" t="s">
        <v>81</v>
      </c>
      <c r="Z5" s="82" t="s">
        <v>81</v>
      </c>
      <c r="AA5" s="82" t="s">
        <v>81</v>
      </c>
      <c r="AB5" s="82" t="s">
        <v>81</v>
      </c>
      <c r="AC5" s="82" t="s">
        <v>81</v>
      </c>
      <c r="AD5" s="82" t="s">
        <v>81</v>
      </c>
      <c r="AE5" s="82" t="s">
        <v>81</v>
      </c>
      <c r="AF5" s="82" t="s">
        <v>81</v>
      </c>
      <c r="AG5" s="82" t="s">
        <v>81</v>
      </c>
      <c r="AH5" s="82" t="s">
        <v>81</v>
      </c>
      <c r="AI5" s="82" t="s">
        <v>81</v>
      </c>
      <c r="AJ5" s="82" t="s">
        <v>81</v>
      </c>
      <c r="AK5" s="82" t="s">
        <v>81</v>
      </c>
      <c r="AL5" s="82" t="s">
        <v>81</v>
      </c>
      <c r="AM5" s="82" t="s">
        <v>81</v>
      </c>
      <c r="AN5" s="82" t="s">
        <v>81</v>
      </c>
      <c r="AO5" s="82" t="s">
        <v>81</v>
      </c>
      <c r="AP5" s="82" t="s">
        <v>81</v>
      </c>
      <c r="AQ5" s="82" t="s">
        <v>81</v>
      </c>
      <c r="AR5" s="82" t="s">
        <v>81</v>
      </c>
      <c r="AS5" s="82" t="s">
        <v>81</v>
      </c>
      <c r="AT5" s="82" t="s">
        <v>81</v>
      </c>
      <c r="AU5" s="82" t="s">
        <v>81</v>
      </c>
      <c r="AV5" s="82" t="s">
        <v>81</v>
      </c>
      <c r="AW5" s="1" t="s">
        <v>82</v>
      </c>
      <c r="AX5" s="1" t="s">
        <v>82</v>
      </c>
      <c r="AY5" s="1" t="s">
        <v>83</v>
      </c>
      <c r="AZ5" s="1" t="s">
        <v>82</v>
      </c>
      <c r="BA5" s="1" t="s">
        <v>97</v>
      </c>
      <c r="BB5" s="1" t="s">
        <v>83</v>
      </c>
      <c r="BC5" s="1" t="s">
        <v>83</v>
      </c>
      <c r="BD5" s="1" t="s">
        <v>84</v>
      </c>
      <c r="BE5" s="1" t="s">
        <v>105</v>
      </c>
    </row>
    <row r="6" spans="1:57" ht="98">
      <c r="A6" s="84" t="s">
        <v>106</v>
      </c>
      <c r="B6" s="85" t="s">
        <v>100</v>
      </c>
      <c r="C6" s="85" t="s">
        <v>90</v>
      </c>
      <c r="D6" s="86" t="s">
        <v>107</v>
      </c>
      <c r="E6" s="82" t="s">
        <v>1180</v>
      </c>
      <c r="F6" s="85" t="s">
        <v>73</v>
      </c>
      <c r="G6" s="85" t="s">
        <v>74</v>
      </c>
      <c r="H6" s="85" t="s">
        <v>75</v>
      </c>
      <c r="I6" s="85" t="s">
        <v>76</v>
      </c>
      <c r="J6" s="82" t="s">
        <v>77</v>
      </c>
      <c r="K6" s="85" t="s">
        <v>109</v>
      </c>
      <c r="L6" s="82" t="s">
        <v>81</v>
      </c>
      <c r="M6" s="82" t="s">
        <v>81</v>
      </c>
      <c r="N6" s="82"/>
      <c r="O6" s="82"/>
      <c r="P6" s="82"/>
      <c r="Q6" s="82"/>
      <c r="R6" s="82" t="s">
        <v>81</v>
      </c>
      <c r="S6" s="82"/>
      <c r="T6" s="82"/>
      <c r="U6" s="82"/>
      <c r="V6" s="82"/>
      <c r="W6" s="82"/>
      <c r="X6" s="82"/>
      <c r="Y6" s="82"/>
      <c r="Z6" s="82"/>
      <c r="AA6" s="82"/>
      <c r="AB6" s="82"/>
      <c r="AC6" s="82"/>
      <c r="AD6" s="82"/>
      <c r="AE6" s="82"/>
      <c r="AF6" s="82"/>
      <c r="AG6" s="82"/>
      <c r="AH6" s="82"/>
      <c r="AI6" s="82"/>
      <c r="AJ6" s="82" t="s">
        <v>81</v>
      </c>
      <c r="AK6" s="82" t="s">
        <v>81</v>
      </c>
      <c r="AL6" s="82" t="s">
        <v>81</v>
      </c>
      <c r="AM6" s="82" t="s">
        <v>81</v>
      </c>
      <c r="AN6" s="82"/>
      <c r="AO6" s="82"/>
      <c r="AP6" s="82"/>
      <c r="AQ6" s="82"/>
      <c r="AR6" s="82"/>
      <c r="AS6" s="82"/>
      <c r="AT6" s="82"/>
      <c r="AU6" s="82"/>
      <c r="AV6" s="82"/>
      <c r="AW6" s="1" t="s">
        <v>82</v>
      </c>
      <c r="AX6" s="1" t="s">
        <v>83</v>
      </c>
      <c r="AY6" s="1" t="s">
        <v>83</v>
      </c>
      <c r="AZ6" s="1" t="s">
        <v>82</v>
      </c>
      <c r="BA6" s="1" t="s">
        <v>82</v>
      </c>
      <c r="BB6" s="1" t="s">
        <v>82</v>
      </c>
      <c r="BC6" s="1" t="s">
        <v>83</v>
      </c>
      <c r="BD6" s="1" t="s">
        <v>84</v>
      </c>
      <c r="BE6" s="1" t="s">
        <v>110</v>
      </c>
    </row>
    <row r="7" spans="1:57" ht="280" hidden="1">
      <c r="A7" s="84" t="s">
        <v>86</v>
      </c>
      <c r="B7" s="85" t="s">
        <v>100</v>
      </c>
      <c r="C7" s="85" t="s">
        <v>90</v>
      </c>
      <c r="D7" s="86" t="s">
        <v>111</v>
      </c>
      <c r="E7" s="82" t="s">
        <v>1033</v>
      </c>
      <c r="F7" s="85" t="s">
        <v>73</v>
      </c>
      <c r="G7" s="85" t="s">
        <v>74</v>
      </c>
      <c r="H7" s="85" t="s">
        <v>75</v>
      </c>
      <c r="I7" s="85" t="s">
        <v>76</v>
      </c>
      <c r="J7" s="85"/>
      <c r="K7" s="85"/>
      <c r="L7" s="82"/>
      <c r="M7" s="82"/>
      <c r="N7" s="82"/>
      <c r="O7" s="82"/>
      <c r="P7" s="82"/>
      <c r="Q7" s="82"/>
      <c r="R7" s="82"/>
      <c r="S7" s="82"/>
      <c r="T7" s="82" t="s">
        <v>81</v>
      </c>
      <c r="U7" s="82"/>
      <c r="V7" s="82" t="s">
        <v>81</v>
      </c>
      <c r="W7" s="82" t="s">
        <v>81</v>
      </c>
      <c r="X7" s="82" t="s">
        <v>81</v>
      </c>
      <c r="Y7" s="82" t="s">
        <v>81</v>
      </c>
      <c r="Z7" s="82" t="s">
        <v>81</v>
      </c>
      <c r="AA7" s="82"/>
      <c r="AB7" s="82" t="s">
        <v>81</v>
      </c>
      <c r="AC7" s="82" t="s">
        <v>81</v>
      </c>
      <c r="AD7" s="82" t="s">
        <v>81</v>
      </c>
      <c r="AE7" s="82" t="s">
        <v>81</v>
      </c>
      <c r="AF7" s="82"/>
      <c r="AG7" s="82"/>
      <c r="AH7" s="82"/>
      <c r="AI7" s="82"/>
      <c r="AJ7" s="82"/>
      <c r="AK7" s="82"/>
      <c r="AL7" s="82"/>
      <c r="AM7" s="82"/>
      <c r="AN7" s="82" t="s">
        <v>81</v>
      </c>
      <c r="AO7" s="82" t="s">
        <v>81</v>
      </c>
      <c r="AP7" s="82" t="s">
        <v>81</v>
      </c>
      <c r="AQ7" s="82" t="s">
        <v>81</v>
      </c>
      <c r="AR7" s="82" t="s">
        <v>81</v>
      </c>
      <c r="AS7" s="82"/>
      <c r="AT7" s="82" t="s">
        <v>81</v>
      </c>
      <c r="AU7" s="82" t="s">
        <v>81</v>
      </c>
      <c r="AV7" s="82"/>
    </row>
    <row r="8" spans="1:57" ht="112">
      <c r="A8" s="84" t="s">
        <v>112</v>
      </c>
      <c r="B8" s="85" t="s">
        <v>100</v>
      </c>
      <c r="C8" s="85" t="s">
        <v>90</v>
      </c>
      <c r="D8" s="86" t="s">
        <v>113</v>
      </c>
      <c r="E8" s="82" t="s">
        <v>1375</v>
      </c>
      <c r="F8" s="85" t="s">
        <v>73</v>
      </c>
      <c r="G8" s="85" t="s">
        <v>74</v>
      </c>
      <c r="H8" s="85" t="s">
        <v>92</v>
      </c>
      <c r="I8" s="85" t="s">
        <v>94</v>
      </c>
      <c r="J8" s="85" t="s">
        <v>95</v>
      </c>
      <c r="K8" s="85" t="s">
        <v>114</v>
      </c>
      <c r="L8" s="82" t="s">
        <v>81</v>
      </c>
      <c r="M8" s="82" t="s">
        <v>81</v>
      </c>
      <c r="N8" s="82"/>
      <c r="O8" s="82"/>
      <c r="P8" s="82"/>
      <c r="Q8" s="82" t="s">
        <v>81</v>
      </c>
      <c r="R8" s="82"/>
      <c r="S8" s="82"/>
      <c r="T8" s="82"/>
      <c r="U8" s="82"/>
      <c r="V8" s="82"/>
      <c r="W8" s="82" t="s">
        <v>81</v>
      </c>
      <c r="X8" s="82"/>
      <c r="Y8" s="82"/>
      <c r="Z8" s="82"/>
      <c r="AA8" s="82"/>
      <c r="AB8" s="82"/>
      <c r="AC8" s="82"/>
      <c r="AD8" s="82"/>
      <c r="AE8" s="82"/>
      <c r="AF8" s="82" t="s">
        <v>81</v>
      </c>
      <c r="AG8" s="82" t="s">
        <v>81</v>
      </c>
      <c r="AH8" s="82"/>
      <c r="AI8" s="82"/>
      <c r="AJ8" s="82"/>
      <c r="AK8" s="82"/>
      <c r="AL8" s="82"/>
      <c r="AM8" s="82"/>
      <c r="AN8" s="82"/>
      <c r="AO8" s="82"/>
      <c r="AP8" s="82"/>
      <c r="AQ8" s="82"/>
      <c r="AR8" s="82"/>
      <c r="AS8" s="82"/>
      <c r="AT8" s="82"/>
      <c r="AU8" s="82"/>
      <c r="AV8" s="82"/>
      <c r="AW8" s="1" t="s">
        <v>83</v>
      </c>
      <c r="AX8" s="1" t="s">
        <v>82</v>
      </c>
      <c r="AY8" s="1" t="s">
        <v>83</v>
      </c>
      <c r="AZ8" s="1" t="s">
        <v>83</v>
      </c>
      <c r="BA8" s="1" t="s">
        <v>83</v>
      </c>
      <c r="BB8" s="1" t="s">
        <v>83</v>
      </c>
      <c r="BC8" s="1" t="s">
        <v>97</v>
      </c>
      <c r="BD8" s="1" t="s">
        <v>84</v>
      </c>
      <c r="BE8" s="1" t="s">
        <v>115</v>
      </c>
    </row>
    <row r="9" spans="1:57" ht="196">
      <c r="A9" s="84" t="s">
        <v>116</v>
      </c>
      <c r="B9" s="85" t="s">
        <v>117</v>
      </c>
      <c r="C9" s="85" t="s">
        <v>90</v>
      </c>
      <c r="D9" s="86" t="s">
        <v>118</v>
      </c>
      <c r="E9" s="82" t="s">
        <v>1181</v>
      </c>
      <c r="F9" s="85" t="s">
        <v>73</v>
      </c>
      <c r="G9" s="85" t="s">
        <v>74</v>
      </c>
      <c r="H9" s="85" t="s">
        <v>75</v>
      </c>
      <c r="I9" s="85" t="s">
        <v>76</v>
      </c>
      <c r="J9" s="82" t="s">
        <v>77</v>
      </c>
      <c r="K9" s="85" t="s">
        <v>109</v>
      </c>
      <c r="L9" s="82" t="s">
        <v>81</v>
      </c>
      <c r="M9" s="82" t="s">
        <v>81</v>
      </c>
      <c r="N9" s="82"/>
      <c r="O9" s="82"/>
      <c r="P9" s="82"/>
      <c r="Q9" s="82" t="s">
        <v>81</v>
      </c>
      <c r="R9" s="82"/>
      <c r="S9" s="82"/>
      <c r="T9" s="82"/>
      <c r="U9" s="82"/>
      <c r="V9" s="82"/>
      <c r="W9" s="82"/>
      <c r="X9" s="82"/>
      <c r="Y9" s="82"/>
      <c r="Z9" s="82" t="s">
        <v>81</v>
      </c>
      <c r="AA9" s="82" t="s">
        <v>81</v>
      </c>
      <c r="AB9" s="82"/>
      <c r="AC9" s="82"/>
      <c r="AD9" s="82"/>
      <c r="AE9" s="82"/>
      <c r="AF9" s="82"/>
      <c r="AG9" s="82"/>
      <c r="AH9" s="82"/>
      <c r="AI9" s="82"/>
      <c r="AJ9" s="82"/>
      <c r="AK9" s="82"/>
      <c r="AL9" s="82"/>
      <c r="AM9" s="82"/>
      <c r="AN9" s="82"/>
      <c r="AO9" s="82"/>
      <c r="AP9" s="82"/>
      <c r="AQ9" s="82"/>
      <c r="AR9" s="82"/>
      <c r="AS9" s="82"/>
      <c r="AT9" s="82"/>
      <c r="AU9" s="82"/>
      <c r="AV9" s="82"/>
      <c r="AW9" s="1" t="s">
        <v>82</v>
      </c>
      <c r="AX9" s="1" t="s">
        <v>83</v>
      </c>
      <c r="AY9" s="1" t="s">
        <v>83</v>
      </c>
      <c r="AZ9" s="1" t="s">
        <v>82</v>
      </c>
      <c r="BA9" s="1" t="s">
        <v>82</v>
      </c>
      <c r="BB9" s="1" t="s">
        <v>82</v>
      </c>
      <c r="BC9" s="1" t="s">
        <v>83</v>
      </c>
      <c r="BD9" s="1" t="s">
        <v>84</v>
      </c>
      <c r="BE9" s="1" t="s">
        <v>119</v>
      </c>
    </row>
    <row r="10" spans="1:57" ht="280">
      <c r="A10" s="84" t="s">
        <v>120</v>
      </c>
      <c r="B10" s="85" t="s">
        <v>117</v>
      </c>
      <c r="C10" s="85" t="s">
        <v>90</v>
      </c>
      <c r="D10" s="86" t="s">
        <v>121</v>
      </c>
      <c r="E10" s="82" t="s">
        <v>1182</v>
      </c>
      <c r="F10" s="85" t="s">
        <v>73</v>
      </c>
      <c r="G10" s="85" t="s">
        <v>74</v>
      </c>
      <c r="H10" s="85" t="s">
        <v>75</v>
      </c>
      <c r="I10" s="85" t="s">
        <v>76</v>
      </c>
      <c r="J10" s="82" t="s">
        <v>77</v>
      </c>
      <c r="K10" s="85" t="s">
        <v>109</v>
      </c>
      <c r="L10" s="82" t="s">
        <v>81</v>
      </c>
      <c r="M10" s="82" t="s">
        <v>81</v>
      </c>
      <c r="N10" s="82"/>
      <c r="O10" s="82"/>
      <c r="P10" s="82"/>
      <c r="Q10" s="82"/>
      <c r="R10" s="82" t="s">
        <v>81</v>
      </c>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t="s">
        <v>81</v>
      </c>
      <c r="AS10" s="82" t="s">
        <v>81</v>
      </c>
      <c r="AT10" s="82"/>
      <c r="AU10" s="82"/>
      <c r="AV10" s="82"/>
      <c r="AW10" s="1" t="s">
        <v>82</v>
      </c>
      <c r="AX10" s="1" t="s">
        <v>83</v>
      </c>
      <c r="AY10" s="1" t="s">
        <v>83</v>
      </c>
      <c r="AZ10" s="1" t="s">
        <v>82</v>
      </c>
      <c r="BA10" s="1" t="s">
        <v>82</v>
      </c>
      <c r="BB10" s="1" t="s">
        <v>82</v>
      </c>
      <c r="BC10" s="1" t="s">
        <v>83</v>
      </c>
      <c r="BD10" s="1" t="s">
        <v>84</v>
      </c>
      <c r="BE10" s="1" t="s">
        <v>119</v>
      </c>
    </row>
    <row r="11" spans="1:57" ht="70">
      <c r="A11" s="84" t="s">
        <v>122</v>
      </c>
      <c r="B11" s="85" t="s">
        <v>123</v>
      </c>
      <c r="C11" s="85" t="s">
        <v>3</v>
      </c>
      <c r="D11" s="86" t="s">
        <v>124</v>
      </c>
      <c r="E11" s="82" t="s">
        <v>1183</v>
      </c>
      <c r="F11" s="85" t="s">
        <v>102</v>
      </c>
      <c r="G11" s="85" t="s">
        <v>74</v>
      </c>
      <c r="H11" s="85" t="s">
        <v>88</v>
      </c>
      <c r="I11" s="85" t="s">
        <v>76</v>
      </c>
      <c r="J11" s="85" t="s">
        <v>103</v>
      </c>
      <c r="K11" s="85" t="s">
        <v>125</v>
      </c>
      <c r="L11" s="82" t="s">
        <v>81</v>
      </c>
      <c r="M11" s="82" t="s">
        <v>81</v>
      </c>
      <c r="N11" s="82" t="s">
        <v>81</v>
      </c>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1" t="s">
        <v>82</v>
      </c>
      <c r="AX11" s="1" t="s">
        <v>83</v>
      </c>
      <c r="AY11" s="1" t="s">
        <v>82</v>
      </c>
      <c r="AZ11" s="1" t="s">
        <v>82</v>
      </c>
      <c r="BA11" s="1" t="s">
        <v>97</v>
      </c>
      <c r="BB11" s="1" t="s">
        <v>97</v>
      </c>
      <c r="BC11" s="1" t="s">
        <v>97</v>
      </c>
      <c r="BD11" s="1" t="s">
        <v>84</v>
      </c>
      <c r="BE11" s="1" t="s">
        <v>126</v>
      </c>
    </row>
    <row r="12" spans="1:57" ht="70">
      <c r="A12" s="84" t="s">
        <v>127</v>
      </c>
      <c r="B12" s="85" t="s">
        <v>123</v>
      </c>
      <c r="C12" s="85" t="s">
        <v>3</v>
      </c>
      <c r="D12" s="86" t="s">
        <v>22</v>
      </c>
      <c r="E12" s="82" t="s">
        <v>1184</v>
      </c>
      <c r="F12" s="85" t="s">
        <v>73</v>
      </c>
      <c r="G12" s="85" t="s">
        <v>74</v>
      </c>
      <c r="H12" s="85" t="s">
        <v>88</v>
      </c>
      <c r="I12" s="85" t="s">
        <v>76</v>
      </c>
      <c r="J12" s="82" t="s">
        <v>77</v>
      </c>
      <c r="K12" s="82" t="s">
        <v>78</v>
      </c>
      <c r="L12" s="82" t="s">
        <v>81</v>
      </c>
      <c r="M12" s="82"/>
      <c r="N12" s="82"/>
      <c r="O12" s="82"/>
      <c r="P12" s="82"/>
      <c r="Q12" s="82"/>
      <c r="R12" s="82"/>
      <c r="S12" s="82"/>
      <c r="T12" s="82"/>
      <c r="U12" s="82"/>
      <c r="V12" s="82" t="s">
        <v>81</v>
      </c>
      <c r="W12" s="82"/>
      <c r="X12" s="82"/>
      <c r="Y12" s="82" t="s">
        <v>81</v>
      </c>
      <c r="Z12" s="82"/>
      <c r="AA12" s="82" t="s">
        <v>81</v>
      </c>
      <c r="AB12" s="82" t="s">
        <v>81</v>
      </c>
      <c r="AC12" s="82"/>
      <c r="AD12" s="82" t="s">
        <v>81</v>
      </c>
      <c r="AE12" s="82"/>
      <c r="AF12" s="82"/>
      <c r="AG12" s="82"/>
      <c r="AH12" s="82"/>
      <c r="AI12" s="82"/>
      <c r="AJ12" s="82"/>
      <c r="AK12" s="82"/>
      <c r="AL12" s="82"/>
      <c r="AM12" s="82" t="s">
        <v>81</v>
      </c>
      <c r="AN12" s="82"/>
      <c r="AO12" s="82"/>
      <c r="AP12" s="82" t="s">
        <v>81</v>
      </c>
      <c r="AQ12" s="82" t="s">
        <v>81</v>
      </c>
      <c r="AR12" s="82"/>
      <c r="AS12" s="82" t="s">
        <v>81</v>
      </c>
      <c r="AT12" s="82"/>
      <c r="AU12" s="82" t="s">
        <v>81</v>
      </c>
      <c r="AV12" s="82"/>
      <c r="AW12" s="1" t="s">
        <v>83</v>
      </c>
      <c r="AX12" s="1" t="s">
        <v>97</v>
      </c>
      <c r="AY12" s="1" t="s">
        <v>82</v>
      </c>
      <c r="AZ12" s="1" t="s">
        <v>97</v>
      </c>
      <c r="BA12" s="1" t="s">
        <v>97</v>
      </c>
      <c r="BB12" s="1" t="s">
        <v>97</v>
      </c>
      <c r="BC12" s="1" t="s">
        <v>83</v>
      </c>
      <c r="BD12" s="1" t="s">
        <v>84</v>
      </c>
      <c r="BE12" s="1" t="s">
        <v>1124</v>
      </c>
    </row>
    <row r="13" spans="1:57" ht="56">
      <c r="A13" s="84" t="s">
        <v>129</v>
      </c>
      <c r="B13" s="85" t="s">
        <v>123</v>
      </c>
      <c r="C13" s="85" t="s">
        <v>3</v>
      </c>
      <c r="D13" s="86" t="s">
        <v>130</v>
      </c>
      <c r="E13" s="82" t="s">
        <v>1185</v>
      </c>
      <c r="F13" s="85" t="s">
        <v>73</v>
      </c>
      <c r="G13" s="85" t="s">
        <v>74</v>
      </c>
      <c r="H13" s="85" t="s">
        <v>93</v>
      </c>
      <c r="I13" s="85" t="s">
        <v>94</v>
      </c>
      <c r="J13" s="85" t="s">
        <v>131</v>
      </c>
      <c r="K13" s="85" t="s">
        <v>132</v>
      </c>
      <c r="L13" s="82" t="s">
        <v>81</v>
      </c>
      <c r="M13" s="82"/>
      <c r="N13" s="82"/>
      <c r="O13" s="82"/>
      <c r="P13" s="82"/>
      <c r="Q13" s="82"/>
      <c r="R13" s="82"/>
      <c r="S13" s="82"/>
      <c r="T13" s="82"/>
      <c r="U13" s="82"/>
      <c r="V13" s="82" t="s">
        <v>81</v>
      </c>
      <c r="W13" s="82"/>
      <c r="X13" s="82"/>
      <c r="Y13" s="82" t="s">
        <v>81</v>
      </c>
      <c r="Z13" s="82"/>
      <c r="AA13" s="82" t="s">
        <v>81</v>
      </c>
      <c r="AB13" s="82" t="s">
        <v>81</v>
      </c>
      <c r="AC13" s="82"/>
      <c r="AD13" s="82" t="s">
        <v>81</v>
      </c>
      <c r="AE13" s="82"/>
      <c r="AF13" s="82"/>
      <c r="AG13" s="82"/>
      <c r="AH13" s="82"/>
      <c r="AI13" s="82"/>
      <c r="AJ13" s="82"/>
      <c r="AK13" s="82"/>
      <c r="AL13" s="82"/>
      <c r="AM13" s="82"/>
      <c r="AN13" s="82"/>
      <c r="AO13" s="82"/>
      <c r="AP13" s="82" t="s">
        <v>81</v>
      </c>
      <c r="AQ13" s="82"/>
      <c r="AR13" s="82"/>
      <c r="AS13" s="82" t="s">
        <v>81</v>
      </c>
      <c r="AT13" s="82"/>
      <c r="AU13" s="82" t="s">
        <v>81</v>
      </c>
      <c r="AV13" s="82"/>
      <c r="AW13" s="1" t="s">
        <v>97</v>
      </c>
      <c r="AX13" s="1" t="s">
        <v>97</v>
      </c>
      <c r="AY13" s="1" t="s">
        <v>97</v>
      </c>
      <c r="AZ13" s="1" t="s">
        <v>83</v>
      </c>
      <c r="BA13" s="1" t="s">
        <v>97</v>
      </c>
      <c r="BB13" s="1" t="s">
        <v>97</v>
      </c>
      <c r="BC13" s="1" t="s">
        <v>83</v>
      </c>
      <c r="BD13" s="1" t="s">
        <v>84</v>
      </c>
      <c r="BE13" s="1" t="s">
        <v>128</v>
      </c>
    </row>
    <row r="14" spans="1:57" ht="56">
      <c r="A14" s="84" t="s">
        <v>133</v>
      </c>
      <c r="B14" s="85" t="s">
        <v>123</v>
      </c>
      <c r="C14" s="85" t="s">
        <v>3</v>
      </c>
      <c r="D14" s="86" t="s">
        <v>134</v>
      </c>
      <c r="E14" s="82" t="s">
        <v>1186</v>
      </c>
      <c r="F14" s="85" t="s">
        <v>73</v>
      </c>
      <c r="G14" s="85" t="s">
        <v>74</v>
      </c>
      <c r="H14" s="85" t="s">
        <v>88</v>
      </c>
      <c r="I14" s="85" t="s">
        <v>76</v>
      </c>
      <c r="J14" s="82" t="s">
        <v>77</v>
      </c>
      <c r="K14" s="85" t="s">
        <v>136</v>
      </c>
      <c r="L14" s="82" t="s">
        <v>81</v>
      </c>
      <c r="M14" s="82" t="s">
        <v>81</v>
      </c>
      <c r="N14" s="82"/>
      <c r="O14" s="82"/>
      <c r="P14" s="82"/>
      <c r="Q14" s="82"/>
      <c r="R14" s="82"/>
      <c r="S14" s="82"/>
      <c r="T14" s="82" t="s">
        <v>81</v>
      </c>
      <c r="U14" s="82" t="s">
        <v>81</v>
      </c>
      <c r="V14" s="82" t="s">
        <v>81</v>
      </c>
      <c r="W14" s="82" t="s">
        <v>81</v>
      </c>
      <c r="X14" s="82" t="s">
        <v>81</v>
      </c>
      <c r="Y14" s="82" t="s">
        <v>81</v>
      </c>
      <c r="Z14" s="82" t="s">
        <v>81</v>
      </c>
      <c r="AA14" s="82" t="s">
        <v>81</v>
      </c>
      <c r="AB14" s="82" t="s">
        <v>81</v>
      </c>
      <c r="AC14" s="82" t="s">
        <v>81</v>
      </c>
      <c r="AD14" s="82" t="s">
        <v>81</v>
      </c>
      <c r="AE14" s="82" t="s">
        <v>81</v>
      </c>
      <c r="AF14" s="82" t="s">
        <v>81</v>
      </c>
      <c r="AG14" s="82" t="s">
        <v>81</v>
      </c>
      <c r="AH14" s="82" t="s">
        <v>81</v>
      </c>
      <c r="AI14" s="82" t="s">
        <v>81</v>
      </c>
      <c r="AJ14" s="82" t="s">
        <v>81</v>
      </c>
      <c r="AK14" s="82" t="s">
        <v>81</v>
      </c>
      <c r="AL14" s="82" t="s">
        <v>81</v>
      </c>
      <c r="AM14" s="82" t="s">
        <v>81</v>
      </c>
      <c r="AN14" s="82" t="s">
        <v>81</v>
      </c>
      <c r="AO14" s="82" t="s">
        <v>81</v>
      </c>
      <c r="AP14" s="82" t="s">
        <v>81</v>
      </c>
      <c r="AQ14" s="82" t="s">
        <v>81</v>
      </c>
      <c r="AR14" s="82" t="s">
        <v>81</v>
      </c>
      <c r="AS14" s="82" t="s">
        <v>81</v>
      </c>
      <c r="AT14" s="82" t="s">
        <v>81</v>
      </c>
      <c r="AU14" s="82" t="s">
        <v>81</v>
      </c>
      <c r="AV14" s="82" t="s">
        <v>81</v>
      </c>
      <c r="AW14" s="1" t="s">
        <v>83</v>
      </c>
      <c r="AX14" s="1" t="s">
        <v>82</v>
      </c>
      <c r="AY14" s="1" t="s">
        <v>83</v>
      </c>
      <c r="AZ14" s="1" t="s">
        <v>83</v>
      </c>
      <c r="BA14" s="1" t="s">
        <v>83</v>
      </c>
      <c r="BB14" s="1" t="s">
        <v>97</v>
      </c>
      <c r="BC14" s="1" t="s">
        <v>83</v>
      </c>
      <c r="BD14" s="1" t="s">
        <v>84</v>
      </c>
    </row>
    <row r="15" spans="1:57" ht="56">
      <c r="A15" s="84" t="s">
        <v>137</v>
      </c>
      <c r="B15" s="85" t="s">
        <v>123</v>
      </c>
      <c r="C15" s="85" t="s">
        <v>3</v>
      </c>
      <c r="D15" s="86" t="s">
        <v>138</v>
      </c>
      <c r="E15" s="82" t="s">
        <v>1133</v>
      </c>
      <c r="F15" s="85" t="s">
        <v>73</v>
      </c>
      <c r="G15" s="85" t="s">
        <v>74</v>
      </c>
      <c r="H15" s="85" t="s">
        <v>93</v>
      </c>
      <c r="I15" s="85" t="s">
        <v>76</v>
      </c>
      <c r="J15" s="82" t="s">
        <v>77</v>
      </c>
      <c r="K15" s="85" t="s">
        <v>132</v>
      </c>
      <c r="L15" s="82" t="s">
        <v>81</v>
      </c>
      <c r="M15" s="82"/>
      <c r="N15" s="82"/>
      <c r="O15" s="82"/>
      <c r="P15" s="82"/>
      <c r="Q15" s="82"/>
      <c r="R15" s="82"/>
      <c r="S15" s="82"/>
      <c r="T15" s="82" t="s">
        <v>81</v>
      </c>
      <c r="U15" s="82" t="s">
        <v>81</v>
      </c>
      <c r="V15" s="82" t="s">
        <v>81</v>
      </c>
      <c r="W15" s="82" t="s">
        <v>81</v>
      </c>
      <c r="X15" s="82" t="s">
        <v>81</v>
      </c>
      <c r="Y15" s="82" t="s">
        <v>81</v>
      </c>
      <c r="Z15" s="82" t="s">
        <v>81</v>
      </c>
      <c r="AA15" s="82" t="s">
        <v>81</v>
      </c>
      <c r="AB15" s="82" t="s">
        <v>81</v>
      </c>
      <c r="AC15" s="82" t="s">
        <v>81</v>
      </c>
      <c r="AD15" s="82" t="s">
        <v>81</v>
      </c>
      <c r="AE15" s="82" t="s">
        <v>81</v>
      </c>
      <c r="AF15" s="82" t="s">
        <v>81</v>
      </c>
      <c r="AG15" s="82" t="s">
        <v>81</v>
      </c>
      <c r="AH15" s="82" t="s">
        <v>81</v>
      </c>
      <c r="AI15" s="82" t="s">
        <v>81</v>
      </c>
      <c r="AJ15" s="82" t="s">
        <v>81</v>
      </c>
      <c r="AK15" s="82" t="s">
        <v>81</v>
      </c>
      <c r="AL15" s="82" t="s">
        <v>81</v>
      </c>
      <c r="AM15" s="82" t="s">
        <v>81</v>
      </c>
      <c r="AN15" s="82" t="s">
        <v>81</v>
      </c>
      <c r="AO15" s="82" t="s">
        <v>81</v>
      </c>
      <c r="AP15" s="82" t="s">
        <v>81</v>
      </c>
      <c r="AQ15" s="82" t="s">
        <v>81</v>
      </c>
      <c r="AR15" s="82" t="s">
        <v>81</v>
      </c>
      <c r="AS15" s="82" t="s">
        <v>81</v>
      </c>
      <c r="AT15" s="82" t="s">
        <v>81</v>
      </c>
      <c r="AU15" s="82" t="s">
        <v>81</v>
      </c>
      <c r="AV15" s="82" t="s">
        <v>81</v>
      </c>
      <c r="AW15" s="1" t="s">
        <v>97</v>
      </c>
      <c r="AX15" s="1" t="s">
        <v>97</v>
      </c>
      <c r="AY15" s="1" t="s">
        <v>97</v>
      </c>
      <c r="AZ15" s="1" t="s">
        <v>83</v>
      </c>
      <c r="BA15" s="1" t="s">
        <v>82</v>
      </c>
      <c r="BB15" s="1" t="s">
        <v>83</v>
      </c>
      <c r="BC15" s="1" t="s">
        <v>82</v>
      </c>
      <c r="BD15" s="1" t="s">
        <v>84</v>
      </c>
    </row>
    <row r="16" spans="1:57" ht="56" hidden="1">
      <c r="A16" s="84" t="s">
        <v>86</v>
      </c>
      <c r="B16" s="85" t="s">
        <v>123</v>
      </c>
      <c r="C16" s="85" t="s">
        <v>3</v>
      </c>
      <c r="D16" s="86" t="s">
        <v>139</v>
      </c>
      <c r="E16" s="82" t="s">
        <v>1034</v>
      </c>
      <c r="F16" s="85" t="s">
        <v>73</v>
      </c>
      <c r="G16" s="85" t="s">
        <v>74</v>
      </c>
      <c r="H16" s="85" t="s">
        <v>75</v>
      </c>
      <c r="I16" s="85" t="s">
        <v>76</v>
      </c>
      <c r="J16" s="85"/>
      <c r="K16" s="85"/>
      <c r="L16" s="82" t="s">
        <v>81</v>
      </c>
      <c r="M16" s="82"/>
      <c r="N16" s="82"/>
      <c r="O16" s="82"/>
      <c r="P16" s="82"/>
      <c r="Q16" s="82"/>
      <c r="R16" s="82"/>
      <c r="S16" s="82"/>
      <c r="T16" s="82" t="s">
        <v>81</v>
      </c>
      <c r="U16" s="82"/>
      <c r="V16" s="82" t="s">
        <v>81</v>
      </c>
      <c r="W16" s="82"/>
      <c r="X16" s="82" t="s">
        <v>81</v>
      </c>
      <c r="Y16" s="82" t="s">
        <v>81</v>
      </c>
      <c r="Z16" s="82" t="s">
        <v>81</v>
      </c>
      <c r="AA16" s="82"/>
      <c r="AB16" s="82"/>
      <c r="AC16" s="82" t="s">
        <v>81</v>
      </c>
      <c r="AD16" s="82"/>
      <c r="AE16" s="82"/>
      <c r="AF16" s="82"/>
      <c r="AG16" s="82"/>
      <c r="AH16" s="82"/>
      <c r="AI16" s="82"/>
      <c r="AJ16" s="82"/>
      <c r="AK16" s="82"/>
      <c r="AL16" s="82"/>
      <c r="AM16" s="82"/>
      <c r="AN16" s="82" t="s">
        <v>81</v>
      </c>
      <c r="AO16" s="82" t="s">
        <v>81</v>
      </c>
      <c r="AP16" s="82" t="s">
        <v>81</v>
      </c>
      <c r="AQ16" s="82" t="s">
        <v>81</v>
      </c>
      <c r="AR16" s="82" t="s">
        <v>81</v>
      </c>
      <c r="AS16" s="82"/>
      <c r="AT16" s="82"/>
      <c r="AU16" s="82" t="s">
        <v>81</v>
      </c>
      <c r="AV16" s="82"/>
    </row>
    <row r="17" spans="1:57" ht="70">
      <c r="A17" s="84" t="s">
        <v>140</v>
      </c>
      <c r="B17" s="85" t="s">
        <v>123</v>
      </c>
      <c r="C17" s="85" t="s">
        <v>3</v>
      </c>
      <c r="D17" s="86" t="s">
        <v>141</v>
      </c>
      <c r="E17" s="82" t="s">
        <v>1187</v>
      </c>
      <c r="F17" s="85" t="s">
        <v>73</v>
      </c>
      <c r="G17" s="85" t="s">
        <v>74</v>
      </c>
      <c r="H17" s="85" t="s">
        <v>92</v>
      </c>
      <c r="I17" s="85" t="s">
        <v>94</v>
      </c>
      <c r="J17" s="85" t="s">
        <v>95</v>
      </c>
      <c r="K17" s="85" t="s">
        <v>96</v>
      </c>
      <c r="L17" s="82" t="s">
        <v>81</v>
      </c>
      <c r="M17" s="82" t="s">
        <v>81</v>
      </c>
      <c r="N17" s="82"/>
      <c r="O17" s="82"/>
      <c r="P17" s="82"/>
      <c r="Q17" s="82"/>
      <c r="R17" s="82"/>
      <c r="S17" s="82"/>
      <c r="T17" s="82" t="s">
        <v>81</v>
      </c>
      <c r="U17" s="82" t="s">
        <v>81</v>
      </c>
      <c r="V17" s="82" t="s">
        <v>81</v>
      </c>
      <c r="W17" s="82" t="s">
        <v>81</v>
      </c>
      <c r="X17" s="82" t="s">
        <v>81</v>
      </c>
      <c r="Y17" s="82" t="s">
        <v>81</v>
      </c>
      <c r="Z17" s="82" t="s">
        <v>81</v>
      </c>
      <c r="AA17" s="82" t="s">
        <v>81</v>
      </c>
      <c r="AB17" s="82" t="s">
        <v>81</v>
      </c>
      <c r="AC17" s="82" t="s">
        <v>81</v>
      </c>
      <c r="AD17" s="82" t="s">
        <v>81</v>
      </c>
      <c r="AE17" s="82" t="s">
        <v>81</v>
      </c>
      <c r="AF17" s="82" t="s">
        <v>81</v>
      </c>
      <c r="AG17" s="82" t="s">
        <v>81</v>
      </c>
      <c r="AH17" s="82" t="s">
        <v>81</v>
      </c>
      <c r="AI17" s="82" t="s">
        <v>81</v>
      </c>
      <c r="AJ17" s="82" t="s">
        <v>81</v>
      </c>
      <c r="AK17" s="82" t="s">
        <v>81</v>
      </c>
      <c r="AL17" s="82" t="s">
        <v>81</v>
      </c>
      <c r="AM17" s="82" t="s">
        <v>81</v>
      </c>
      <c r="AN17" s="82" t="s">
        <v>81</v>
      </c>
      <c r="AO17" s="82" t="s">
        <v>81</v>
      </c>
      <c r="AP17" s="82" t="s">
        <v>81</v>
      </c>
      <c r="AQ17" s="82" t="s">
        <v>81</v>
      </c>
      <c r="AR17" s="82" t="s">
        <v>81</v>
      </c>
      <c r="AS17" s="82" t="s">
        <v>81</v>
      </c>
      <c r="AT17" s="82" t="s">
        <v>81</v>
      </c>
      <c r="AU17" s="82" t="s">
        <v>81</v>
      </c>
      <c r="AV17" s="82" t="s">
        <v>81</v>
      </c>
      <c r="AW17" s="1" t="s">
        <v>97</v>
      </c>
      <c r="AX17" s="1" t="s">
        <v>82</v>
      </c>
      <c r="AY17" s="1" t="s">
        <v>97</v>
      </c>
      <c r="AZ17" s="1" t="s">
        <v>82</v>
      </c>
      <c r="BA17" s="1" t="s">
        <v>83</v>
      </c>
      <c r="BB17" s="1" t="s">
        <v>82</v>
      </c>
      <c r="BC17" s="1" t="s">
        <v>82</v>
      </c>
      <c r="BD17" s="1" t="s">
        <v>84</v>
      </c>
      <c r="BE17" s="1" t="s">
        <v>142</v>
      </c>
    </row>
    <row r="18" spans="1:57" ht="28" hidden="1">
      <c r="A18" s="84" t="s">
        <v>86</v>
      </c>
      <c r="B18" s="85" t="s">
        <v>143</v>
      </c>
      <c r="C18" s="85" t="s">
        <v>79</v>
      </c>
      <c r="D18" s="86" t="s">
        <v>144</v>
      </c>
      <c r="E18" s="82" t="s">
        <v>1035</v>
      </c>
      <c r="F18" s="85" t="s">
        <v>73</v>
      </c>
      <c r="G18" s="85" t="s">
        <v>74</v>
      </c>
      <c r="H18" s="85" t="s">
        <v>75</v>
      </c>
      <c r="I18" s="85" t="s">
        <v>76</v>
      </c>
      <c r="J18" s="85"/>
      <c r="K18" s="85"/>
      <c r="L18" s="82"/>
      <c r="M18" s="82"/>
      <c r="N18" s="82"/>
      <c r="O18" s="82"/>
      <c r="P18" s="82"/>
      <c r="Q18" s="82"/>
      <c r="R18" s="82"/>
      <c r="S18" s="82"/>
      <c r="T18" s="82"/>
      <c r="U18" s="82"/>
      <c r="V18" s="82"/>
      <c r="W18" s="82" t="s">
        <v>81</v>
      </c>
      <c r="X18" s="82"/>
      <c r="Y18" s="82"/>
      <c r="Z18" s="82"/>
      <c r="AA18" s="82"/>
      <c r="AB18" s="82"/>
      <c r="AC18" s="82"/>
      <c r="AD18" s="82"/>
      <c r="AE18" s="82"/>
      <c r="AF18" s="82" t="s">
        <v>81</v>
      </c>
      <c r="AG18" s="82" t="s">
        <v>81</v>
      </c>
      <c r="AH18" s="82"/>
      <c r="AI18" s="82"/>
      <c r="AJ18" s="82"/>
      <c r="AK18" s="82"/>
      <c r="AL18" s="82"/>
      <c r="AM18" s="82"/>
      <c r="AN18" s="82"/>
      <c r="AO18" s="82"/>
      <c r="AP18" s="82"/>
      <c r="AQ18" s="82"/>
      <c r="AR18" s="82"/>
      <c r="AS18" s="82"/>
      <c r="AT18" s="82"/>
      <c r="AU18" s="82"/>
      <c r="AV18" s="82"/>
    </row>
    <row r="19" spans="1:57" ht="70">
      <c r="A19" s="84" t="s">
        <v>145</v>
      </c>
      <c r="B19" s="85" t="s">
        <v>1126</v>
      </c>
      <c r="C19" s="85" t="s">
        <v>79</v>
      </c>
      <c r="D19" s="86" t="s">
        <v>146</v>
      </c>
      <c r="E19" s="82" t="s">
        <v>1134</v>
      </c>
      <c r="F19" s="85" t="s">
        <v>73</v>
      </c>
      <c r="G19" s="85" t="s">
        <v>74</v>
      </c>
      <c r="H19" s="85" t="s">
        <v>75</v>
      </c>
      <c r="I19" s="85" t="s">
        <v>76</v>
      </c>
      <c r="J19" s="82" t="s">
        <v>77</v>
      </c>
      <c r="K19" s="85" t="s">
        <v>78</v>
      </c>
      <c r="L19" s="82" t="s">
        <v>81</v>
      </c>
      <c r="M19" s="82" t="s">
        <v>81</v>
      </c>
      <c r="N19" s="82"/>
      <c r="O19" s="82"/>
      <c r="P19" s="82" t="s">
        <v>81</v>
      </c>
      <c r="Q19" s="82" t="s">
        <v>81</v>
      </c>
      <c r="R19" s="82"/>
      <c r="S19" s="82"/>
      <c r="T19" s="82" t="s">
        <v>81</v>
      </c>
      <c r="U19" s="82" t="s">
        <v>81</v>
      </c>
      <c r="V19" s="82" t="s">
        <v>81</v>
      </c>
      <c r="W19" s="82" t="s">
        <v>81</v>
      </c>
      <c r="X19" s="82" t="s">
        <v>81</v>
      </c>
      <c r="Y19" s="82" t="s">
        <v>81</v>
      </c>
      <c r="Z19" s="82" t="s">
        <v>81</v>
      </c>
      <c r="AA19" s="82" t="s">
        <v>81</v>
      </c>
      <c r="AB19" s="82" t="s">
        <v>81</v>
      </c>
      <c r="AC19" s="82" t="s">
        <v>81</v>
      </c>
      <c r="AD19" s="82" t="s">
        <v>81</v>
      </c>
      <c r="AE19" s="82" t="s">
        <v>81</v>
      </c>
      <c r="AF19" s="82" t="s">
        <v>81</v>
      </c>
      <c r="AG19" s="82" t="s">
        <v>81</v>
      </c>
      <c r="AH19" s="82"/>
      <c r="AI19" s="82"/>
      <c r="AJ19" s="82"/>
      <c r="AK19" s="82"/>
      <c r="AL19" s="82"/>
      <c r="AM19" s="82"/>
      <c r="AN19" s="82"/>
      <c r="AO19" s="82"/>
      <c r="AP19" s="82"/>
      <c r="AQ19" s="82"/>
      <c r="AR19" s="82"/>
      <c r="AS19" s="82"/>
      <c r="AT19" s="82"/>
      <c r="AU19" s="82"/>
      <c r="AV19" s="82"/>
      <c r="AW19" s="1" t="s">
        <v>97</v>
      </c>
      <c r="AX19" s="1" t="s">
        <v>82</v>
      </c>
      <c r="AY19" s="1" t="s">
        <v>97</v>
      </c>
      <c r="AZ19" s="1" t="s">
        <v>82</v>
      </c>
      <c r="BA19" s="1" t="s">
        <v>82</v>
      </c>
      <c r="BB19" s="1" t="s">
        <v>82</v>
      </c>
      <c r="BC19" s="1" t="s">
        <v>82</v>
      </c>
      <c r="BD19" s="1" t="s">
        <v>147</v>
      </c>
    </row>
    <row r="20" spans="1:57" ht="28" hidden="1">
      <c r="A20" s="84" t="s">
        <v>86</v>
      </c>
      <c r="B20" s="85" t="s">
        <v>143</v>
      </c>
      <c r="C20" s="85" t="s">
        <v>79</v>
      </c>
      <c r="D20" s="87" t="s">
        <v>148</v>
      </c>
      <c r="E20" s="82" t="s">
        <v>1035</v>
      </c>
      <c r="F20" s="85"/>
      <c r="G20" s="85" t="s">
        <v>74</v>
      </c>
      <c r="H20" s="85" t="s">
        <v>88</v>
      </c>
      <c r="I20" s="85" t="s">
        <v>94</v>
      </c>
      <c r="J20" s="85"/>
      <c r="K20" s="85"/>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row>
    <row r="21" spans="1:57" ht="42" hidden="1">
      <c r="A21" s="84" t="s">
        <v>86</v>
      </c>
      <c r="B21" s="85" t="s">
        <v>143</v>
      </c>
      <c r="C21" s="85" t="s">
        <v>79</v>
      </c>
      <c r="D21" s="86" t="s">
        <v>149</v>
      </c>
      <c r="E21" s="82" t="s">
        <v>1035</v>
      </c>
      <c r="F21" s="85" t="s">
        <v>73</v>
      </c>
      <c r="G21" s="85" t="s">
        <v>150</v>
      </c>
      <c r="H21" s="85" t="s">
        <v>93</v>
      </c>
      <c r="I21" s="85" t="s">
        <v>76</v>
      </c>
      <c r="J21" s="85"/>
      <c r="K21" s="85"/>
      <c r="L21" s="82"/>
      <c r="M21" s="82"/>
      <c r="N21" s="82"/>
      <c r="O21" s="82"/>
      <c r="P21" s="82" t="s">
        <v>81</v>
      </c>
      <c r="Q21" s="82" t="s">
        <v>81</v>
      </c>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row>
    <row r="22" spans="1:57" ht="28" hidden="1">
      <c r="A22" s="84" t="s">
        <v>86</v>
      </c>
      <c r="B22" s="85" t="s">
        <v>143</v>
      </c>
      <c r="C22" s="85" t="s">
        <v>79</v>
      </c>
      <c r="D22" s="86" t="s">
        <v>151</v>
      </c>
      <c r="E22" s="82" t="s">
        <v>1035</v>
      </c>
      <c r="F22" s="85" t="s">
        <v>73</v>
      </c>
      <c r="G22" s="85" t="s">
        <v>74</v>
      </c>
      <c r="H22" s="85" t="s">
        <v>75</v>
      </c>
      <c r="I22" s="85" t="s">
        <v>76</v>
      </c>
      <c r="J22" s="85"/>
      <c r="K22" s="85"/>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t="s">
        <v>81</v>
      </c>
      <c r="AK22" s="82" t="s">
        <v>81</v>
      </c>
      <c r="AL22" s="82" t="s">
        <v>81</v>
      </c>
      <c r="AM22" s="82" t="s">
        <v>81</v>
      </c>
      <c r="AN22" s="82"/>
      <c r="AO22" s="82"/>
      <c r="AP22" s="82"/>
      <c r="AQ22" s="82"/>
      <c r="AR22" s="82"/>
      <c r="AS22" s="82"/>
      <c r="AT22" s="82"/>
      <c r="AU22" s="82"/>
      <c r="AV22" s="82"/>
    </row>
    <row r="23" spans="1:57" ht="56" hidden="1">
      <c r="A23" s="84" t="s">
        <v>86</v>
      </c>
      <c r="B23" s="85" t="s">
        <v>143</v>
      </c>
      <c r="C23" s="85" t="s">
        <v>79</v>
      </c>
      <c r="D23" s="86" t="s">
        <v>152</v>
      </c>
      <c r="E23" s="82" t="s">
        <v>1035</v>
      </c>
      <c r="F23" s="85"/>
      <c r="G23" s="85" t="s">
        <v>74</v>
      </c>
      <c r="H23" s="85"/>
      <c r="I23" s="85" t="s">
        <v>76</v>
      </c>
      <c r="J23" s="85"/>
      <c r="K23" s="85"/>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t="s">
        <v>81</v>
      </c>
      <c r="AS23" s="82" t="s">
        <v>81</v>
      </c>
      <c r="AT23" s="82"/>
      <c r="AU23" s="82"/>
      <c r="AV23" s="82"/>
    </row>
    <row r="24" spans="1:57" ht="56">
      <c r="A24" s="84" t="s">
        <v>153</v>
      </c>
      <c r="B24" s="85" t="s">
        <v>1126</v>
      </c>
      <c r="C24" s="85" t="s">
        <v>79</v>
      </c>
      <c r="D24" s="86" t="s">
        <v>154</v>
      </c>
      <c r="E24" s="82" t="s">
        <v>1376</v>
      </c>
      <c r="F24" s="85" t="s">
        <v>73</v>
      </c>
      <c r="G24" s="85" t="s">
        <v>74</v>
      </c>
      <c r="H24" s="85" t="s">
        <v>88</v>
      </c>
      <c r="I24" s="85" t="s">
        <v>76</v>
      </c>
      <c r="J24" s="82" t="s">
        <v>77</v>
      </c>
      <c r="K24" s="85" t="s">
        <v>136</v>
      </c>
      <c r="L24" s="82" t="s">
        <v>81</v>
      </c>
      <c r="M24" s="82" t="s">
        <v>81</v>
      </c>
      <c r="N24" s="82" t="s">
        <v>81</v>
      </c>
      <c r="O24" s="82"/>
      <c r="P24" s="82"/>
      <c r="Q24" s="82"/>
      <c r="R24" s="82" t="s">
        <v>81</v>
      </c>
      <c r="S24" s="82"/>
      <c r="T24" s="82"/>
      <c r="U24" s="82"/>
      <c r="V24" s="82"/>
      <c r="W24" s="82"/>
      <c r="X24" s="82"/>
      <c r="Y24" s="82"/>
      <c r="Z24" s="82"/>
      <c r="AA24" s="82"/>
      <c r="AB24" s="82"/>
      <c r="AC24" s="82"/>
      <c r="AD24" s="82"/>
      <c r="AE24" s="82"/>
      <c r="AF24" s="82"/>
      <c r="AG24" s="82"/>
      <c r="AH24" s="82"/>
      <c r="AI24" s="82"/>
      <c r="AJ24" s="82" t="s">
        <v>81</v>
      </c>
      <c r="AK24" s="82" t="s">
        <v>81</v>
      </c>
      <c r="AL24" s="82" t="s">
        <v>81</v>
      </c>
      <c r="AM24" s="82" t="s">
        <v>81</v>
      </c>
      <c r="AN24" s="82"/>
      <c r="AO24" s="82" t="s">
        <v>81</v>
      </c>
      <c r="AP24" s="82" t="s">
        <v>81</v>
      </c>
      <c r="AQ24" s="82" t="s">
        <v>81</v>
      </c>
      <c r="AR24" s="82"/>
      <c r="AS24" s="82"/>
      <c r="AT24" s="82"/>
      <c r="AU24" s="82"/>
      <c r="AV24" s="82"/>
      <c r="AW24" s="1" t="s">
        <v>82</v>
      </c>
      <c r="AX24" s="1" t="s">
        <v>82</v>
      </c>
      <c r="AY24" s="1" t="s">
        <v>83</v>
      </c>
      <c r="AZ24" s="1" t="s">
        <v>82</v>
      </c>
      <c r="BA24" s="1" t="s">
        <v>82</v>
      </c>
      <c r="BB24" s="1" t="s">
        <v>82</v>
      </c>
      <c r="BC24" s="1" t="s">
        <v>83</v>
      </c>
      <c r="BD24" s="1" t="s">
        <v>147</v>
      </c>
    </row>
    <row r="25" spans="1:57" ht="98">
      <c r="A25" s="84" t="s">
        <v>155</v>
      </c>
      <c r="B25" s="85" t="s">
        <v>1126</v>
      </c>
      <c r="C25" s="85" t="s">
        <v>90</v>
      </c>
      <c r="D25" s="86" t="s">
        <v>156</v>
      </c>
      <c r="E25" s="82" t="s">
        <v>1188</v>
      </c>
      <c r="F25" s="85" t="s">
        <v>73</v>
      </c>
      <c r="G25" s="85" t="s">
        <v>74</v>
      </c>
      <c r="H25" s="85" t="s">
        <v>75</v>
      </c>
      <c r="I25" s="85" t="s">
        <v>76</v>
      </c>
      <c r="J25" s="85" t="s">
        <v>131</v>
      </c>
      <c r="K25" s="85" t="s">
        <v>114</v>
      </c>
      <c r="L25" s="82" t="s">
        <v>81</v>
      </c>
      <c r="M25" s="82" t="s">
        <v>81</v>
      </c>
      <c r="N25" s="82" t="s">
        <v>81</v>
      </c>
      <c r="O25" s="82"/>
      <c r="P25" s="82"/>
      <c r="Q25" s="82" t="s">
        <v>81</v>
      </c>
      <c r="R25" s="82"/>
      <c r="S25" s="82"/>
      <c r="T25" s="82"/>
      <c r="U25" s="82"/>
      <c r="V25" s="82"/>
      <c r="W25" s="82"/>
      <c r="X25" s="82"/>
      <c r="Y25" s="82"/>
      <c r="Z25" s="82"/>
      <c r="AA25" s="82"/>
      <c r="AB25" s="82"/>
      <c r="AC25" s="82"/>
      <c r="AD25" s="82"/>
      <c r="AE25" s="82"/>
      <c r="AF25" s="82" t="s">
        <v>81</v>
      </c>
      <c r="AG25" s="82" t="s">
        <v>81</v>
      </c>
      <c r="AH25" s="82"/>
      <c r="AI25" s="82"/>
      <c r="AJ25" s="82"/>
      <c r="AK25" s="82"/>
      <c r="AL25" s="82"/>
      <c r="AM25" s="82"/>
      <c r="AN25" s="82"/>
      <c r="AO25" s="82"/>
      <c r="AP25" s="82"/>
      <c r="AQ25" s="82"/>
      <c r="AR25" s="82"/>
      <c r="AS25" s="82"/>
      <c r="AT25" s="82"/>
      <c r="AU25" s="82"/>
      <c r="AV25" s="82"/>
      <c r="AW25" s="1" t="s">
        <v>83</v>
      </c>
      <c r="AX25" s="1" t="s">
        <v>82</v>
      </c>
      <c r="AY25" s="1" t="s">
        <v>97</v>
      </c>
      <c r="AZ25" s="1" t="s">
        <v>83</v>
      </c>
      <c r="BA25" s="1" t="s">
        <v>83</v>
      </c>
      <c r="BB25" s="1" t="s">
        <v>83</v>
      </c>
      <c r="BC25" s="1" t="s">
        <v>82</v>
      </c>
      <c r="BD25" s="1" t="s">
        <v>147</v>
      </c>
    </row>
    <row r="26" spans="1:57" ht="56">
      <c r="A26" s="84" t="s">
        <v>157</v>
      </c>
      <c r="B26" s="85" t="s">
        <v>1126</v>
      </c>
      <c r="C26" s="85" t="s">
        <v>90</v>
      </c>
      <c r="D26" s="86" t="s">
        <v>158</v>
      </c>
      <c r="E26" s="82" t="s">
        <v>1135</v>
      </c>
      <c r="F26" s="85" t="s">
        <v>73</v>
      </c>
      <c r="G26" s="85" t="s">
        <v>159</v>
      </c>
      <c r="H26" s="85" t="s">
        <v>93</v>
      </c>
      <c r="I26" s="85" t="s">
        <v>76</v>
      </c>
      <c r="J26" s="85" t="s">
        <v>131</v>
      </c>
      <c r="K26" s="85" t="s">
        <v>160</v>
      </c>
      <c r="L26" s="82"/>
      <c r="M26" s="82"/>
      <c r="N26" s="82"/>
      <c r="O26" s="82"/>
      <c r="P26" s="82"/>
      <c r="Q26" s="82" t="s">
        <v>81</v>
      </c>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1" t="s">
        <v>97</v>
      </c>
      <c r="AX26" s="1" t="s">
        <v>83</v>
      </c>
      <c r="AY26" s="1" t="s">
        <v>83</v>
      </c>
      <c r="AZ26" s="1" t="s">
        <v>83</v>
      </c>
      <c r="BA26" s="1" t="s">
        <v>82</v>
      </c>
      <c r="BB26" s="1" t="s">
        <v>82</v>
      </c>
      <c r="BC26" s="1" t="s">
        <v>82</v>
      </c>
      <c r="BD26" s="1" t="s">
        <v>147</v>
      </c>
    </row>
    <row r="27" spans="1:57" ht="56">
      <c r="A27" s="84" t="s">
        <v>161</v>
      </c>
      <c r="B27" s="85" t="s">
        <v>1126</v>
      </c>
      <c r="C27" s="85" t="s">
        <v>90</v>
      </c>
      <c r="D27" s="86" t="s">
        <v>162</v>
      </c>
      <c r="E27" s="82" t="s">
        <v>1189</v>
      </c>
      <c r="F27" s="85" t="s">
        <v>73</v>
      </c>
      <c r="G27" s="85" t="s">
        <v>74</v>
      </c>
      <c r="H27" s="85" t="s">
        <v>92</v>
      </c>
      <c r="I27" s="85" t="s">
        <v>94</v>
      </c>
      <c r="J27" s="85" t="s">
        <v>95</v>
      </c>
      <c r="K27" s="85" t="s">
        <v>96</v>
      </c>
      <c r="L27" s="82" t="s">
        <v>81</v>
      </c>
      <c r="M27" s="82" t="s">
        <v>81</v>
      </c>
      <c r="N27" s="82"/>
      <c r="O27" s="82"/>
      <c r="P27" s="82" t="s">
        <v>81</v>
      </c>
      <c r="Q27" s="82" t="s">
        <v>81</v>
      </c>
      <c r="R27" s="82" t="s">
        <v>81</v>
      </c>
      <c r="S27" s="82" t="s">
        <v>81</v>
      </c>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1" t="s">
        <v>82</v>
      </c>
      <c r="AX27" s="1" t="s">
        <v>82</v>
      </c>
      <c r="AY27" s="1" t="s">
        <v>97</v>
      </c>
      <c r="AZ27" s="1" t="s">
        <v>83</v>
      </c>
      <c r="BA27" s="1" t="s">
        <v>97</v>
      </c>
      <c r="BB27" s="1" t="s">
        <v>97</v>
      </c>
      <c r="BC27" s="1" t="s">
        <v>83</v>
      </c>
      <c r="BD27" s="1" t="s">
        <v>147</v>
      </c>
    </row>
    <row r="28" spans="1:57" ht="56">
      <c r="A28" s="84" t="s">
        <v>163</v>
      </c>
      <c r="B28" s="85" t="s">
        <v>1126</v>
      </c>
      <c r="C28" s="85" t="s">
        <v>90</v>
      </c>
      <c r="D28" s="86" t="s">
        <v>164</v>
      </c>
      <c r="E28" s="82" t="s">
        <v>1136</v>
      </c>
      <c r="F28" s="85" t="s">
        <v>73</v>
      </c>
      <c r="G28" s="85" t="s">
        <v>74</v>
      </c>
      <c r="H28" s="85" t="s">
        <v>93</v>
      </c>
      <c r="I28" s="85" t="s">
        <v>76</v>
      </c>
      <c r="J28" s="85" t="s">
        <v>77</v>
      </c>
      <c r="K28" s="85" t="s">
        <v>109</v>
      </c>
      <c r="L28" s="82"/>
      <c r="M28" s="82"/>
      <c r="N28" s="82"/>
      <c r="O28" s="82"/>
      <c r="P28" s="82"/>
      <c r="Q28" s="82" t="s">
        <v>81</v>
      </c>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1" t="s">
        <v>83</v>
      </c>
      <c r="AX28" s="1" t="s">
        <v>82</v>
      </c>
      <c r="AY28" s="1" t="s">
        <v>97</v>
      </c>
      <c r="AZ28" s="1" t="s">
        <v>83</v>
      </c>
      <c r="BA28" s="1" t="s">
        <v>97</v>
      </c>
      <c r="BB28" s="1" t="s">
        <v>97</v>
      </c>
      <c r="BC28" s="1" t="s">
        <v>97</v>
      </c>
      <c r="BD28" s="1" t="s">
        <v>165</v>
      </c>
    </row>
    <row r="29" spans="1:57" ht="56">
      <c r="A29" s="84" t="s">
        <v>166</v>
      </c>
      <c r="B29" s="85" t="s">
        <v>1126</v>
      </c>
      <c r="C29" s="85" t="s">
        <v>90</v>
      </c>
      <c r="D29" s="86" t="s">
        <v>167</v>
      </c>
      <c r="E29" s="82" t="s">
        <v>1137</v>
      </c>
      <c r="F29" s="85" t="s">
        <v>73</v>
      </c>
      <c r="G29" s="85" t="s">
        <v>74</v>
      </c>
      <c r="H29" s="85" t="s">
        <v>93</v>
      </c>
      <c r="I29" s="85" t="s">
        <v>76</v>
      </c>
      <c r="J29" s="85" t="s">
        <v>77</v>
      </c>
      <c r="K29" s="85" t="s">
        <v>132</v>
      </c>
      <c r="L29" s="82"/>
      <c r="M29" s="82"/>
      <c r="N29" s="82"/>
      <c r="O29" s="82"/>
      <c r="P29" s="82" t="s">
        <v>81</v>
      </c>
      <c r="Q29" s="82" t="s">
        <v>81</v>
      </c>
      <c r="R29" s="82" t="s">
        <v>81</v>
      </c>
      <c r="S29" s="82" t="s">
        <v>81</v>
      </c>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1" t="s">
        <v>82</v>
      </c>
      <c r="AX29" s="1" t="s">
        <v>82</v>
      </c>
      <c r="AY29" s="1" t="s">
        <v>83</v>
      </c>
      <c r="AZ29" s="1" t="s">
        <v>82</v>
      </c>
      <c r="BA29" s="1" t="s">
        <v>82</v>
      </c>
      <c r="BB29" s="1" t="s">
        <v>83</v>
      </c>
      <c r="BC29" s="1" t="s">
        <v>82</v>
      </c>
      <c r="BD29" s="1" t="s">
        <v>147</v>
      </c>
    </row>
    <row r="30" spans="1:57" ht="56">
      <c r="A30" s="84" t="s">
        <v>168</v>
      </c>
      <c r="B30" s="85" t="s">
        <v>1126</v>
      </c>
      <c r="C30" s="85" t="s">
        <v>90</v>
      </c>
      <c r="D30" s="86" t="s">
        <v>169</v>
      </c>
      <c r="E30" s="82" t="s">
        <v>1138</v>
      </c>
      <c r="F30" s="85" t="s">
        <v>73</v>
      </c>
      <c r="G30" s="85" t="s">
        <v>74</v>
      </c>
      <c r="H30" s="85" t="s">
        <v>93</v>
      </c>
      <c r="I30" s="85" t="s">
        <v>76</v>
      </c>
      <c r="J30" s="85" t="s">
        <v>131</v>
      </c>
      <c r="K30" s="85" t="s">
        <v>109</v>
      </c>
      <c r="L30" s="82"/>
      <c r="M30" s="82"/>
      <c r="N30" s="82"/>
      <c r="O30" s="82"/>
      <c r="P30" s="82"/>
      <c r="Q30" s="82" t="s">
        <v>81</v>
      </c>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1" t="s">
        <v>83</v>
      </c>
      <c r="AX30" s="1" t="s">
        <v>82</v>
      </c>
      <c r="AY30" s="1" t="s">
        <v>97</v>
      </c>
      <c r="AZ30" s="1" t="s">
        <v>82</v>
      </c>
      <c r="BA30" s="1" t="s">
        <v>83</v>
      </c>
      <c r="BB30" s="1" t="s">
        <v>97</v>
      </c>
      <c r="BC30" s="1" t="s">
        <v>97</v>
      </c>
      <c r="BD30" s="1" t="s">
        <v>147</v>
      </c>
    </row>
    <row r="31" spans="1:57" ht="42" hidden="1">
      <c r="A31" s="84" t="s">
        <v>86</v>
      </c>
      <c r="B31" s="85" t="s">
        <v>143</v>
      </c>
      <c r="C31" s="85" t="s">
        <v>90</v>
      </c>
      <c r="D31" s="86" t="s">
        <v>170</v>
      </c>
      <c r="E31" s="82" t="s">
        <v>1036</v>
      </c>
      <c r="F31" s="85"/>
      <c r="G31" s="85" t="s">
        <v>74</v>
      </c>
      <c r="H31" s="85" t="s">
        <v>92</v>
      </c>
      <c r="I31" s="85" t="s">
        <v>94</v>
      </c>
      <c r="J31" s="85"/>
      <c r="K31" s="85"/>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row>
    <row r="32" spans="1:57" ht="56">
      <c r="A32" s="84" t="s">
        <v>171</v>
      </c>
      <c r="B32" s="85" t="s">
        <v>1126</v>
      </c>
      <c r="C32" s="85" t="s">
        <v>90</v>
      </c>
      <c r="D32" s="86" t="s">
        <v>172</v>
      </c>
      <c r="E32" s="82" t="s">
        <v>1139</v>
      </c>
      <c r="F32" s="85" t="s">
        <v>73</v>
      </c>
      <c r="G32" s="85" t="s">
        <v>74</v>
      </c>
      <c r="H32" s="85" t="s">
        <v>93</v>
      </c>
      <c r="I32" s="85" t="s">
        <v>76</v>
      </c>
      <c r="J32" s="85" t="s">
        <v>131</v>
      </c>
      <c r="K32" s="85" t="s">
        <v>109</v>
      </c>
      <c r="L32" s="82"/>
      <c r="M32" s="82" t="s">
        <v>81</v>
      </c>
      <c r="N32" s="82"/>
      <c r="O32" s="82"/>
      <c r="P32" s="82"/>
      <c r="Q32" s="82" t="s">
        <v>81</v>
      </c>
      <c r="R32" s="82" t="s">
        <v>81</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1" t="s">
        <v>82</v>
      </c>
      <c r="AX32" s="1" t="s">
        <v>82</v>
      </c>
      <c r="AY32" s="1" t="s">
        <v>97</v>
      </c>
      <c r="AZ32" s="1" t="s">
        <v>83</v>
      </c>
      <c r="BA32" s="1" t="s">
        <v>83</v>
      </c>
      <c r="BB32" s="1" t="s">
        <v>97</v>
      </c>
      <c r="BC32" s="1" t="s">
        <v>97</v>
      </c>
      <c r="BD32" s="1" t="s">
        <v>147</v>
      </c>
    </row>
    <row r="33" spans="1:57" ht="70">
      <c r="A33" s="84" t="s">
        <v>173</v>
      </c>
      <c r="B33" s="85" t="s">
        <v>1126</v>
      </c>
      <c r="C33" s="85" t="s">
        <v>90</v>
      </c>
      <c r="D33" s="86" t="s">
        <v>174</v>
      </c>
      <c r="E33" s="82" t="s">
        <v>1140</v>
      </c>
      <c r="F33" s="85" t="s">
        <v>73</v>
      </c>
      <c r="G33" s="85" t="s">
        <v>74</v>
      </c>
      <c r="H33" s="85" t="s">
        <v>93</v>
      </c>
      <c r="I33" s="85" t="s">
        <v>76</v>
      </c>
      <c r="J33" s="85" t="s">
        <v>77</v>
      </c>
      <c r="K33" s="82" t="s">
        <v>78</v>
      </c>
      <c r="L33" s="82"/>
      <c r="M33" s="82"/>
      <c r="N33" s="82"/>
      <c r="O33" s="82"/>
      <c r="P33" s="82"/>
      <c r="Q33" s="82"/>
      <c r="R33" s="82" t="s">
        <v>81</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1" t="s">
        <v>97</v>
      </c>
      <c r="AX33" s="1" t="s">
        <v>82</v>
      </c>
      <c r="AY33" s="1" t="s">
        <v>97</v>
      </c>
      <c r="AZ33" s="1" t="s">
        <v>82</v>
      </c>
      <c r="BA33" s="1" t="s">
        <v>82</v>
      </c>
      <c r="BB33" s="1" t="s">
        <v>82</v>
      </c>
      <c r="BC33" s="1" t="s">
        <v>82</v>
      </c>
      <c r="BD33" s="1" t="s">
        <v>147</v>
      </c>
    </row>
    <row r="34" spans="1:57" ht="98">
      <c r="A34" s="84" t="s">
        <v>175</v>
      </c>
      <c r="B34" s="85" t="s">
        <v>1126</v>
      </c>
      <c r="C34" s="85" t="s">
        <v>90</v>
      </c>
      <c r="D34" s="86" t="s">
        <v>176</v>
      </c>
      <c r="E34" s="82" t="s">
        <v>1141</v>
      </c>
      <c r="F34" s="85" t="s">
        <v>73</v>
      </c>
      <c r="G34" s="85" t="s">
        <v>74</v>
      </c>
      <c r="H34" s="85" t="s">
        <v>75</v>
      </c>
      <c r="I34" s="85" t="s">
        <v>94</v>
      </c>
      <c r="J34" s="85" t="s">
        <v>131</v>
      </c>
      <c r="K34" s="85" t="s">
        <v>114</v>
      </c>
      <c r="L34" s="82" t="s">
        <v>81</v>
      </c>
      <c r="M34" s="82" t="s">
        <v>81</v>
      </c>
      <c r="N34" s="82"/>
      <c r="O34" s="82"/>
      <c r="P34" s="82"/>
      <c r="Q34" s="82"/>
      <c r="R34" s="82" t="s">
        <v>81</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1" t="s">
        <v>97</v>
      </c>
      <c r="AX34" s="1" t="s">
        <v>82</v>
      </c>
      <c r="AY34" s="1" t="s">
        <v>97</v>
      </c>
      <c r="AZ34" s="1" t="s">
        <v>82</v>
      </c>
      <c r="BA34" s="1" t="s">
        <v>82</v>
      </c>
      <c r="BB34" s="1" t="s">
        <v>82</v>
      </c>
      <c r="BC34" s="1" t="s">
        <v>82</v>
      </c>
      <c r="BD34" s="1" t="s">
        <v>147</v>
      </c>
    </row>
    <row r="35" spans="1:57" ht="98">
      <c r="A35" s="84" t="s">
        <v>177</v>
      </c>
      <c r="B35" s="85" t="s">
        <v>1126</v>
      </c>
      <c r="C35" s="85" t="s">
        <v>90</v>
      </c>
      <c r="D35" s="86" t="s">
        <v>178</v>
      </c>
      <c r="E35" s="82" t="s">
        <v>1142</v>
      </c>
      <c r="F35" s="85" t="s">
        <v>73</v>
      </c>
      <c r="G35" s="85" t="s">
        <v>74</v>
      </c>
      <c r="H35" s="85" t="s">
        <v>75</v>
      </c>
      <c r="I35" s="85" t="s">
        <v>76</v>
      </c>
      <c r="J35" s="85" t="s">
        <v>77</v>
      </c>
      <c r="K35" s="85" t="s">
        <v>114</v>
      </c>
      <c r="L35" s="82" t="s">
        <v>81</v>
      </c>
      <c r="M35" s="82" t="s">
        <v>81</v>
      </c>
      <c r="N35" s="82"/>
      <c r="O35" s="82"/>
      <c r="P35" s="82"/>
      <c r="Q35" s="82"/>
      <c r="R35" s="82" t="s">
        <v>81</v>
      </c>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t="s">
        <v>81</v>
      </c>
      <c r="AS35" s="82" t="s">
        <v>81</v>
      </c>
      <c r="AT35" s="82"/>
      <c r="AU35" s="82"/>
      <c r="AV35" s="82"/>
      <c r="AW35" s="1" t="s">
        <v>97</v>
      </c>
      <c r="AX35" s="1" t="s">
        <v>82</v>
      </c>
      <c r="AY35" s="1" t="s">
        <v>97</v>
      </c>
      <c r="AZ35" s="1" t="s">
        <v>82</v>
      </c>
      <c r="BA35" s="1" t="s">
        <v>82</v>
      </c>
      <c r="BB35" s="1" t="s">
        <v>82</v>
      </c>
      <c r="BC35" s="1" t="s">
        <v>82</v>
      </c>
      <c r="BD35" s="1" t="s">
        <v>147</v>
      </c>
    </row>
    <row r="36" spans="1:57" ht="70">
      <c r="A36" s="84" t="s">
        <v>179</v>
      </c>
      <c r="B36" s="85" t="s">
        <v>1126</v>
      </c>
      <c r="C36" s="85" t="s">
        <v>90</v>
      </c>
      <c r="D36" s="86" t="s">
        <v>180</v>
      </c>
      <c r="E36" s="82" t="s">
        <v>1143</v>
      </c>
      <c r="F36" s="85" t="s">
        <v>73</v>
      </c>
      <c r="G36" s="85" t="s">
        <v>74</v>
      </c>
      <c r="H36" s="85" t="s">
        <v>75</v>
      </c>
      <c r="I36" s="85" t="s">
        <v>76</v>
      </c>
      <c r="J36" s="85" t="s">
        <v>77</v>
      </c>
      <c r="K36" s="85" t="s">
        <v>109</v>
      </c>
      <c r="L36" s="82" t="s">
        <v>81</v>
      </c>
      <c r="M36" s="82"/>
      <c r="N36" s="82"/>
      <c r="O36" s="82"/>
      <c r="P36" s="82"/>
      <c r="Q36" s="82"/>
      <c r="R36" s="82" t="s">
        <v>81</v>
      </c>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1" t="s">
        <v>97</v>
      </c>
      <c r="AX36" s="1" t="s">
        <v>82</v>
      </c>
      <c r="AY36" s="1" t="s">
        <v>97</v>
      </c>
      <c r="AZ36" s="1" t="s">
        <v>82</v>
      </c>
      <c r="BA36" s="1" t="s">
        <v>82</v>
      </c>
      <c r="BB36" s="1" t="s">
        <v>82</v>
      </c>
      <c r="BC36" s="1" t="s">
        <v>82</v>
      </c>
      <c r="BD36" s="1" t="s">
        <v>147</v>
      </c>
    </row>
    <row r="37" spans="1:57" ht="56">
      <c r="A37" s="84" t="s">
        <v>181</v>
      </c>
      <c r="B37" s="85" t="s">
        <v>1126</v>
      </c>
      <c r="C37" s="85" t="s">
        <v>90</v>
      </c>
      <c r="D37" s="86" t="s">
        <v>182</v>
      </c>
      <c r="E37" s="82" t="s">
        <v>1143</v>
      </c>
      <c r="F37" s="85" t="s">
        <v>73</v>
      </c>
      <c r="G37" s="85" t="s">
        <v>74</v>
      </c>
      <c r="H37" s="85" t="s">
        <v>75</v>
      </c>
      <c r="I37" s="85" t="s">
        <v>76</v>
      </c>
      <c r="J37" s="85" t="s">
        <v>77</v>
      </c>
      <c r="K37" s="85" t="s">
        <v>109</v>
      </c>
      <c r="L37" s="82" t="s">
        <v>81</v>
      </c>
      <c r="M37" s="82"/>
      <c r="N37" s="82"/>
      <c r="O37" s="82"/>
      <c r="P37" s="82"/>
      <c r="Q37" s="82"/>
      <c r="R37" s="82" t="s">
        <v>81</v>
      </c>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1" t="s">
        <v>97</v>
      </c>
      <c r="AX37" s="1" t="s">
        <v>82</v>
      </c>
      <c r="AY37" s="1" t="s">
        <v>97</v>
      </c>
      <c r="AZ37" s="1" t="s">
        <v>82</v>
      </c>
      <c r="BA37" s="1" t="s">
        <v>82</v>
      </c>
      <c r="BB37" s="1" t="s">
        <v>82</v>
      </c>
      <c r="BC37" s="1" t="s">
        <v>82</v>
      </c>
      <c r="BD37" s="1" t="s">
        <v>147</v>
      </c>
    </row>
    <row r="38" spans="1:57" ht="70">
      <c r="A38" s="84" t="s">
        <v>183</v>
      </c>
      <c r="B38" s="85" t="s">
        <v>1126</v>
      </c>
      <c r="C38" s="85" t="s">
        <v>90</v>
      </c>
      <c r="D38" s="86" t="s">
        <v>184</v>
      </c>
      <c r="E38" s="82" t="s">
        <v>1144</v>
      </c>
      <c r="F38" s="85" t="s">
        <v>73</v>
      </c>
      <c r="G38" s="85" t="s">
        <v>74</v>
      </c>
      <c r="H38" s="85" t="s">
        <v>75</v>
      </c>
      <c r="I38" s="85" t="s">
        <v>76</v>
      </c>
      <c r="J38" s="85" t="s">
        <v>77</v>
      </c>
      <c r="K38" s="82" t="s">
        <v>78</v>
      </c>
      <c r="L38" s="82" t="s">
        <v>81</v>
      </c>
      <c r="M38" s="82" t="s">
        <v>81</v>
      </c>
      <c r="N38" s="82" t="s">
        <v>81</v>
      </c>
      <c r="O38" s="82"/>
      <c r="P38" s="82"/>
      <c r="Q38" s="82"/>
      <c r="R38" s="82" t="s">
        <v>81</v>
      </c>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1" t="s">
        <v>97</v>
      </c>
      <c r="AX38" s="1" t="s">
        <v>82</v>
      </c>
      <c r="AY38" s="1" t="s">
        <v>97</v>
      </c>
      <c r="AZ38" s="1" t="s">
        <v>82</v>
      </c>
      <c r="BA38" s="1" t="s">
        <v>82</v>
      </c>
      <c r="BB38" s="1" t="s">
        <v>82</v>
      </c>
      <c r="BC38" s="1" t="s">
        <v>82</v>
      </c>
      <c r="BD38" s="1" t="s">
        <v>165</v>
      </c>
    </row>
    <row r="39" spans="1:57" ht="56">
      <c r="A39" s="84" t="s">
        <v>185</v>
      </c>
      <c r="B39" s="85" t="s">
        <v>1126</v>
      </c>
      <c r="C39" s="85" t="s">
        <v>90</v>
      </c>
      <c r="D39" s="86" t="s">
        <v>186</v>
      </c>
      <c r="E39" s="82" t="s">
        <v>1190</v>
      </c>
      <c r="F39" s="85" t="s">
        <v>73</v>
      </c>
      <c r="G39" s="85" t="s">
        <v>74</v>
      </c>
      <c r="H39" s="85" t="s">
        <v>75</v>
      </c>
      <c r="I39" s="85" t="s">
        <v>76</v>
      </c>
      <c r="J39" s="85" t="s">
        <v>77</v>
      </c>
      <c r="K39" s="85" t="s">
        <v>109</v>
      </c>
      <c r="L39" s="82"/>
      <c r="M39" s="82"/>
      <c r="N39" s="82"/>
      <c r="O39" s="82"/>
      <c r="P39" s="82"/>
      <c r="Q39" s="82"/>
      <c r="R39" s="82" t="s">
        <v>81</v>
      </c>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1" t="s">
        <v>97</v>
      </c>
      <c r="AX39" s="1" t="s">
        <v>82</v>
      </c>
      <c r="AY39" s="1" t="s">
        <v>97</v>
      </c>
      <c r="AZ39" s="1" t="s">
        <v>83</v>
      </c>
      <c r="BA39" s="1" t="s">
        <v>83</v>
      </c>
      <c r="BB39" s="1" t="s">
        <v>97</v>
      </c>
      <c r="BC39" s="1" t="s">
        <v>82</v>
      </c>
      <c r="BD39" s="1" t="s">
        <v>147</v>
      </c>
    </row>
    <row r="40" spans="1:57" ht="28" hidden="1">
      <c r="A40" s="84" t="s">
        <v>86</v>
      </c>
      <c r="B40" s="85" t="s">
        <v>143</v>
      </c>
      <c r="C40" s="85" t="s">
        <v>90</v>
      </c>
      <c r="D40" s="86" t="s">
        <v>187</v>
      </c>
      <c r="E40" s="82" t="s">
        <v>1037</v>
      </c>
      <c r="F40" s="85"/>
      <c r="G40" s="85" t="s">
        <v>74</v>
      </c>
      <c r="H40" s="85" t="s">
        <v>93</v>
      </c>
      <c r="I40" s="85" t="s">
        <v>94</v>
      </c>
      <c r="J40" s="85"/>
      <c r="K40" s="85"/>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1:57" ht="210" hidden="1">
      <c r="A41" s="84" t="s">
        <v>86</v>
      </c>
      <c r="B41" s="85" t="s">
        <v>188</v>
      </c>
      <c r="C41" s="85" t="s">
        <v>3</v>
      </c>
      <c r="D41" s="86" t="s">
        <v>189</v>
      </c>
      <c r="E41" s="82" t="s">
        <v>1038</v>
      </c>
      <c r="F41" s="85" t="s">
        <v>73</v>
      </c>
      <c r="G41" s="85" t="s">
        <v>74</v>
      </c>
      <c r="H41" s="85" t="s">
        <v>75</v>
      </c>
      <c r="I41" s="85" t="s">
        <v>76</v>
      </c>
      <c r="J41" s="85"/>
      <c r="K41" s="85"/>
      <c r="L41" s="82" t="s">
        <v>81</v>
      </c>
      <c r="M41" s="82"/>
      <c r="N41" s="82"/>
      <c r="O41" s="82"/>
      <c r="P41" s="82"/>
      <c r="Q41" s="82"/>
      <c r="R41" s="82"/>
      <c r="S41" s="82"/>
      <c r="T41" s="82" t="s">
        <v>81</v>
      </c>
      <c r="U41" s="82"/>
      <c r="V41" s="82"/>
      <c r="W41" s="82"/>
      <c r="X41" s="82"/>
      <c r="Y41" s="82"/>
      <c r="Z41" s="82" t="s">
        <v>81</v>
      </c>
      <c r="AA41" s="82"/>
      <c r="AB41" s="82"/>
      <c r="AC41" s="82" t="s">
        <v>81</v>
      </c>
      <c r="AD41" s="82"/>
      <c r="AE41" s="82" t="s">
        <v>81</v>
      </c>
      <c r="AF41" s="82"/>
      <c r="AG41" s="82"/>
      <c r="AH41" s="82"/>
      <c r="AI41" s="82"/>
      <c r="AJ41" s="82"/>
      <c r="AK41" s="82"/>
      <c r="AL41" s="82"/>
      <c r="AM41" s="82"/>
      <c r="AN41" s="82"/>
      <c r="AO41" s="82"/>
      <c r="AP41" s="82"/>
      <c r="AQ41" s="82"/>
      <c r="AR41" s="82" t="s">
        <v>81</v>
      </c>
      <c r="AS41" s="82"/>
      <c r="AT41" s="82"/>
      <c r="AU41" s="82"/>
      <c r="AV41" s="82"/>
    </row>
    <row r="42" spans="1:57" ht="409.5">
      <c r="A42" s="84" t="s">
        <v>190</v>
      </c>
      <c r="B42" s="85" t="s">
        <v>191</v>
      </c>
      <c r="C42" s="85" t="s">
        <v>3</v>
      </c>
      <c r="D42" s="86" t="s">
        <v>192</v>
      </c>
      <c r="E42" s="82" t="s">
        <v>1191</v>
      </c>
      <c r="F42" s="85" t="s">
        <v>102</v>
      </c>
      <c r="G42" s="85" t="s">
        <v>74</v>
      </c>
      <c r="H42" s="85" t="s">
        <v>75</v>
      </c>
      <c r="I42" s="85" t="s">
        <v>76</v>
      </c>
      <c r="J42" s="85" t="s">
        <v>131</v>
      </c>
      <c r="K42" s="85" t="s">
        <v>109</v>
      </c>
      <c r="L42" s="82" t="s">
        <v>81</v>
      </c>
      <c r="M42" s="82" t="s">
        <v>81</v>
      </c>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1" t="s">
        <v>82</v>
      </c>
      <c r="AX42" s="1" t="s">
        <v>83</v>
      </c>
      <c r="AY42" s="1" t="s">
        <v>83</v>
      </c>
      <c r="AZ42" s="1" t="s">
        <v>97</v>
      </c>
      <c r="BA42" s="1" t="s">
        <v>97</v>
      </c>
      <c r="BB42" s="1" t="s">
        <v>97</v>
      </c>
      <c r="BC42" s="1" t="s">
        <v>97</v>
      </c>
      <c r="BD42" s="1" t="s">
        <v>147</v>
      </c>
      <c r="BE42" s="1" t="s">
        <v>193</v>
      </c>
    </row>
    <row r="43" spans="1:57" ht="98">
      <c r="A43" s="84" t="s">
        <v>194</v>
      </c>
      <c r="B43" s="85" t="s">
        <v>191</v>
      </c>
      <c r="C43" s="85" t="s">
        <v>3</v>
      </c>
      <c r="D43" s="86" t="s">
        <v>195</v>
      </c>
      <c r="E43" s="82" t="s">
        <v>1192</v>
      </c>
      <c r="F43" s="85" t="s">
        <v>102</v>
      </c>
      <c r="G43" s="85" t="s">
        <v>74</v>
      </c>
      <c r="H43" s="85" t="s">
        <v>88</v>
      </c>
      <c r="I43" s="85" t="s">
        <v>94</v>
      </c>
      <c r="J43" s="85" t="s">
        <v>95</v>
      </c>
      <c r="K43" s="85" t="s">
        <v>114</v>
      </c>
      <c r="L43" s="82" t="s">
        <v>81</v>
      </c>
      <c r="M43" s="82" t="s">
        <v>81</v>
      </c>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1" t="s">
        <v>83</v>
      </c>
      <c r="AX43" s="1" t="s">
        <v>82</v>
      </c>
      <c r="AY43" s="1" t="s">
        <v>97</v>
      </c>
      <c r="AZ43" s="1" t="s">
        <v>83</v>
      </c>
      <c r="BA43" s="1" t="s">
        <v>97</v>
      </c>
      <c r="BB43" s="1" t="s">
        <v>97</v>
      </c>
      <c r="BC43" s="1" t="s">
        <v>97</v>
      </c>
      <c r="BD43" s="1" t="s">
        <v>147</v>
      </c>
    </row>
    <row r="44" spans="1:57" ht="84">
      <c r="A44" s="84" t="s">
        <v>196</v>
      </c>
      <c r="B44" s="85" t="s">
        <v>197</v>
      </c>
      <c r="C44" s="85" t="s">
        <v>3</v>
      </c>
      <c r="D44" s="86" t="s">
        <v>198</v>
      </c>
      <c r="E44" s="82" t="s">
        <v>1039</v>
      </c>
      <c r="F44" s="85" t="s">
        <v>73</v>
      </c>
      <c r="G44" s="85" t="s">
        <v>74</v>
      </c>
      <c r="H44" s="85" t="s">
        <v>93</v>
      </c>
      <c r="I44" s="85" t="s">
        <v>76</v>
      </c>
      <c r="J44" s="85" t="s">
        <v>131</v>
      </c>
      <c r="K44" s="85" t="s">
        <v>132</v>
      </c>
      <c r="L44" s="82"/>
      <c r="M44" s="82"/>
      <c r="N44" s="82"/>
      <c r="O44" s="82"/>
      <c r="P44" s="82"/>
      <c r="Q44" s="82"/>
      <c r="R44" s="82"/>
      <c r="S44" s="82"/>
      <c r="T44" s="82" t="s">
        <v>81</v>
      </c>
      <c r="U44" s="82" t="s">
        <v>81</v>
      </c>
      <c r="V44" s="82" t="s">
        <v>81</v>
      </c>
      <c r="W44" s="82" t="s">
        <v>81</v>
      </c>
      <c r="X44" s="82" t="s">
        <v>81</v>
      </c>
      <c r="Y44" s="82" t="s">
        <v>81</v>
      </c>
      <c r="Z44" s="82" t="s">
        <v>81</v>
      </c>
      <c r="AA44" s="82" t="s">
        <v>81</v>
      </c>
      <c r="AB44" s="82" t="s">
        <v>81</v>
      </c>
      <c r="AC44" s="82" t="s">
        <v>81</v>
      </c>
      <c r="AD44" s="82" t="s">
        <v>81</v>
      </c>
      <c r="AE44" s="82" t="s">
        <v>81</v>
      </c>
      <c r="AF44" s="82" t="s">
        <v>81</v>
      </c>
      <c r="AG44" s="82" t="s">
        <v>81</v>
      </c>
      <c r="AH44" s="82" t="s">
        <v>81</v>
      </c>
      <c r="AI44" s="82" t="s">
        <v>81</v>
      </c>
      <c r="AJ44" s="82" t="s">
        <v>81</v>
      </c>
      <c r="AK44" s="82" t="s">
        <v>81</v>
      </c>
      <c r="AL44" s="82" t="s">
        <v>81</v>
      </c>
      <c r="AM44" s="82" t="s">
        <v>81</v>
      </c>
      <c r="AN44" s="82" t="s">
        <v>81</v>
      </c>
      <c r="AO44" s="82" t="s">
        <v>81</v>
      </c>
      <c r="AP44" s="82" t="s">
        <v>81</v>
      </c>
      <c r="AQ44" s="82" t="s">
        <v>81</v>
      </c>
      <c r="AR44" s="82" t="s">
        <v>81</v>
      </c>
      <c r="AS44" s="82" t="s">
        <v>81</v>
      </c>
      <c r="AT44" s="82" t="s">
        <v>81</v>
      </c>
      <c r="AU44" s="82" t="s">
        <v>81</v>
      </c>
      <c r="AV44" s="82" t="s">
        <v>81</v>
      </c>
      <c r="AW44" s="1" t="s">
        <v>97</v>
      </c>
      <c r="AX44" s="1" t="s">
        <v>97</v>
      </c>
      <c r="AY44" s="1" t="s">
        <v>97</v>
      </c>
      <c r="AZ44" s="1" t="s">
        <v>82</v>
      </c>
      <c r="BA44" s="1" t="s">
        <v>83</v>
      </c>
      <c r="BB44" s="1" t="s">
        <v>83</v>
      </c>
      <c r="BC44" s="1" t="s">
        <v>83</v>
      </c>
      <c r="BD44" s="1" t="s">
        <v>147</v>
      </c>
      <c r="BE44" s="1" t="s">
        <v>199</v>
      </c>
    </row>
    <row r="45" spans="1:57" ht="84">
      <c r="A45" s="84" t="s">
        <v>200</v>
      </c>
      <c r="B45" s="85" t="s">
        <v>197</v>
      </c>
      <c r="C45" s="85" t="s">
        <v>3</v>
      </c>
      <c r="D45" s="86" t="s">
        <v>201</v>
      </c>
      <c r="E45" s="82" t="s">
        <v>1039</v>
      </c>
      <c r="F45" s="85" t="s">
        <v>73</v>
      </c>
      <c r="G45" s="85" t="s">
        <v>74</v>
      </c>
      <c r="H45" s="85" t="s">
        <v>92</v>
      </c>
      <c r="I45" s="85" t="s">
        <v>94</v>
      </c>
      <c r="J45" s="85" t="s">
        <v>95</v>
      </c>
      <c r="K45" s="85" t="s">
        <v>96</v>
      </c>
      <c r="L45" s="82" t="s">
        <v>81</v>
      </c>
      <c r="M45" s="82" t="s">
        <v>81</v>
      </c>
      <c r="N45" s="82"/>
      <c r="O45" s="82"/>
      <c r="P45" s="82"/>
      <c r="Q45" s="82"/>
      <c r="R45" s="82"/>
      <c r="S45" s="82"/>
      <c r="T45" s="82" t="s">
        <v>81</v>
      </c>
      <c r="U45" s="82" t="s">
        <v>81</v>
      </c>
      <c r="V45" s="82" t="s">
        <v>81</v>
      </c>
      <c r="W45" s="82" t="s">
        <v>81</v>
      </c>
      <c r="X45" s="82" t="s">
        <v>81</v>
      </c>
      <c r="Y45" s="82" t="s">
        <v>81</v>
      </c>
      <c r="Z45" s="82" t="s">
        <v>81</v>
      </c>
      <c r="AA45" s="82" t="s">
        <v>81</v>
      </c>
      <c r="AB45" s="82" t="s">
        <v>81</v>
      </c>
      <c r="AC45" s="82" t="s">
        <v>81</v>
      </c>
      <c r="AD45" s="82" t="s">
        <v>81</v>
      </c>
      <c r="AE45" s="82" t="s">
        <v>81</v>
      </c>
      <c r="AF45" s="82" t="s">
        <v>81</v>
      </c>
      <c r="AG45" s="82" t="s">
        <v>81</v>
      </c>
      <c r="AH45" s="82" t="s">
        <v>81</v>
      </c>
      <c r="AI45" s="82" t="s">
        <v>81</v>
      </c>
      <c r="AJ45" s="82" t="s">
        <v>81</v>
      </c>
      <c r="AK45" s="82" t="s">
        <v>81</v>
      </c>
      <c r="AL45" s="82" t="s">
        <v>81</v>
      </c>
      <c r="AM45" s="82" t="s">
        <v>81</v>
      </c>
      <c r="AN45" s="82" t="s">
        <v>81</v>
      </c>
      <c r="AO45" s="82" t="s">
        <v>81</v>
      </c>
      <c r="AP45" s="82" t="s">
        <v>81</v>
      </c>
      <c r="AQ45" s="82" t="s">
        <v>81</v>
      </c>
      <c r="AR45" s="82" t="s">
        <v>81</v>
      </c>
      <c r="AS45" s="82" t="s">
        <v>81</v>
      </c>
      <c r="AT45" s="82" t="s">
        <v>81</v>
      </c>
      <c r="AU45" s="82" t="s">
        <v>81</v>
      </c>
      <c r="AV45" s="82" t="s">
        <v>81</v>
      </c>
      <c r="AW45" s="1" t="s">
        <v>83</v>
      </c>
      <c r="AX45" s="1" t="s">
        <v>83</v>
      </c>
      <c r="AY45" s="1" t="s">
        <v>97</v>
      </c>
      <c r="AZ45" s="1" t="s">
        <v>82</v>
      </c>
      <c r="BA45" s="1" t="s">
        <v>83</v>
      </c>
      <c r="BB45" s="1" t="s">
        <v>83</v>
      </c>
      <c r="BC45" s="1" t="s">
        <v>82</v>
      </c>
      <c r="BD45" s="1" t="s">
        <v>147</v>
      </c>
      <c r="BE45" s="1" t="s">
        <v>202</v>
      </c>
    </row>
    <row r="46" spans="1:57" ht="84">
      <c r="A46" s="84" t="s">
        <v>203</v>
      </c>
      <c r="B46" s="85" t="s">
        <v>197</v>
      </c>
      <c r="C46" s="85" t="s">
        <v>3</v>
      </c>
      <c r="D46" s="86" t="s">
        <v>204</v>
      </c>
      <c r="E46" s="82" t="s">
        <v>1193</v>
      </c>
      <c r="F46" s="85" t="s">
        <v>102</v>
      </c>
      <c r="G46" s="85" t="s">
        <v>74</v>
      </c>
      <c r="H46" s="85" t="s">
        <v>93</v>
      </c>
      <c r="I46" s="85" t="s">
        <v>94</v>
      </c>
      <c r="J46" s="85" t="s">
        <v>95</v>
      </c>
      <c r="K46" s="85" t="s">
        <v>104</v>
      </c>
      <c r="L46" s="82"/>
      <c r="M46" s="82"/>
      <c r="N46" s="82"/>
      <c r="O46" s="82"/>
      <c r="P46" s="82"/>
      <c r="Q46" s="82"/>
      <c r="R46" s="82"/>
      <c r="S46" s="82"/>
      <c r="T46" s="82" t="s">
        <v>81</v>
      </c>
      <c r="U46" s="82" t="s">
        <v>81</v>
      </c>
      <c r="V46" s="82" t="s">
        <v>81</v>
      </c>
      <c r="W46" s="82" t="s">
        <v>81</v>
      </c>
      <c r="X46" s="82" t="s">
        <v>81</v>
      </c>
      <c r="Y46" s="82" t="s">
        <v>81</v>
      </c>
      <c r="Z46" s="82" t="s">
        <v>81</v>
      </c>
      <c r="AA46" s="82" t="s">
        <v>81</v>
      </c>
      <c r="AB46" s="82" t="s">
        <v>81</v>
      </c>
      <c r="AC46" s="82" t="s">
        <v>81</v>
      </c>
      <c r="AD46" s="82" t="s">
        <v>81</v>
      </c>
      <c r="AE46" s="82" t="s">
        <v>81</v>
      </c>
      <c r="AF46" s="82" t="s">
        <v>81</v>
      </c>
      <c r="AG46" s="82" t="s">
        <v>81</v>
      </c>
      <c r="AH46" s="82" t="s">
        <v>81</v>
      </c>
      <c r="AI46" s="82" t="s">
        <v>81</v>
      </c>
      <c r="AJ46" s="82" t="s">
        <v>81</v>
      </c>
      <c r="AK46" s="82" t="s">
        <v>81</v>
      </c>
      <c r="AL46" s="82" t="s">
        <v>81</v>
      </c>
      <c r="AM46" s="82" t="s">
        <v>81</v>
      </c>
      <c r="AN46" s="82" t="s">
        <v>81</v>
      </c>
      <c r="AO46" s="82" t="s">
        <v>81</v>
      </c>
      <c r="AP46" s="82" t="s">
        <v>81</v>
      </c>
      <c r="AQ46" s="82" t="s">
        <v>81</v>
      </c>
      <c r="AR46" s="82" t="s">
        <v>81</v>
      </c>
      <c r="AS46" s="82" t="s">
        <v>81</v>
      </c>
      <c r="AT46" s="82" t="s">
        <v>81</v>
      </c>
      <c r="AU46" s="82" t="s">
        <v>81</v>
      </c>
      <c r="AV46" s="82" t="s">
        <v>81</v>
      </c>
      <c r="AW46" s="1" t="s">
        <v>83</v>
      </c>
      <c r="AX46" s="1" t="s">
        <v>83</v>
      </c>
      <c r="AY46" s="1" t="s">
        <v>97</v>
      </c>
      <c r="AZ46" s="1" t="s">
        <v>97</v>
      </c>
      <c r="BA46" s="1" t="s">
        <v>83</v>
      </c>
      <c r="BB46" s="1" t="s">
        <v>83</v>
      </c>
      <c r="BC46" s="1" t="s">
        <v>82</v>
      </c>
      <c r="BD46" s="1" t="s">
        <v>147</v>
      </c>
    </row>
    <row r="47" spans="1:57" ht="182">
      <c r="A47" s="84" t="s">
        <v>205</v>
      </c>
      <c r="B47" s="85" t="s">
        <v>206</v>
      </c>
      <c r="C47" s="85" t="s">
        <v>3</v>
      </c>
      <c r="D47" s="86" t="s">
        <v>207</v>
      </c>
      <c r="E47" s="82" t="s">
        <v>1040</v>
      </c>
      <c r="F47" s="85" t="s">
        <v>73</v>
      </c>
      <c r="G47" s="85" t="s">
        <v>74</v>
      </c>
      <c r="H47" s="85" t="s">
        <v>75</v>
      </c>
      <c r="I47" s="85" t="s">
        <v>76</v>
      </c>
      <c r="J47" s="85" t="s">
        <v>131</v>
      </c>
      <c r="K47" s="85" t="s">
        <v>109</v>
      </c>
      <c r="L47" s="82" t="s">
        <v>81</v>
      </c>
      <c r="M47" s="82" t="s">
        <v>81</v>
      </c>
      <c r="N47" s="82"/>
      <c r="O47" s="82"/>
      <c r="P47" s="82"/>
      <c r="Q47" s="82"/>
      <c r="R47" s="82"/>
      <c r="S47" s="82"/>
      <c r="T47" s="82" t="s">
        <v>81</v>
      </c>
      <c r="U47" s="82"/>
      <c r="V47" s="82"/>
      <c r="W47" s="82" t="s">
        <v>81</v>
      </c>
      <c r="X47" s="82" t="s">
        <v>81</v>
      </c>
      <c r="Y47" s="82"/>
      <c r="Z47" s="82" t="s">
        <v>81</v>
      </c>
      <c r="AA47" s="82"/>
      <c r="AB47" s="82"/>
      <c r="AC47" s="82" t="s">
        <v>81</v>
      </c>
      <c r="AD47" s="82"/>
      <c r="AE47" s="82" t="s">
        <v>81</v>
      </c>
      <c r="AF47" s="82"/>
      <c r="AG47" s="82"/>
      <c r="AH47" s="82"/>
      <c r="AI47" s="82"/>
      <c r="AJ47" s="82" t="s">
        <v>81</v>
      </c>
      <c r="AK47" s="82"/>
      <c r="AL47" s="82"/>
      <c r="AM47" s="82"/>
      <c r="AN47" s="82" t="s">
        <v>81</v>
      </c>
      <c r="AO47" s="82" t="s">
        <v>81</v>
      </c>
      <c r="AP47" s="82"/>
      <c r="AQ47" s="82"/>
      <c r="AR47" s="82" t="s">
        <v>81</v>
      </c>
      <c r="AS47" s="82"/>
      <c r="AT47" s="82" t="s">
        <v>81</v>
      </c>
      <c r="AU47" s="82" t="s">
        <v>81</v>
      </c>
      <c r="AV47" s="82"/>
      <c r="AW47" s="1" t="s">
        <v>82</v>
      </c>
      <c r="AX47" s="1" t="s">
        <v>83</v>
      </c>
      <c r="AY47" s="1" t="s">
        <v>83</v>
      </c>
      <c r="AZ47" s="1" t="s">
        <v>82</v>
      </c>
      <c r="BA47" s="1" t="s">
        <v>83</v>
      </c>
      <c r="BB47" s="1" t="s">
        <v>82</v>
      </c>
      <c r="BC47" s="1" t="s">
        <v>83</v>
      </c>
      <c r="BD47" s="1" t="s">
        <v>84</v>
      </c>
      <c r="BE47" s="1" t="s">
        <v>208</v>
      </c>
    </row>
    <row r="48" spans="1:57" ht="112">
      <c r="A48" s="84" t="s">
        <v>209</v>
      </c>
      <c r="B48" s="85" t="s">
        <v>206</v>
      </c>
      <c r="C48" s="85" t="s">
        <v>3</v>
      </c>
      <c r="D48" s="86" t="s">
        <v>210</v>
      </c>
      <c r="E48" s="82" t="s">
        <v>1194</v>
      </c>
      <c r="F48" s="85" t="s">
        <v>73</v>
      </c>
      <c r="G48" s="85" t="s">
        <v>74</v>
      </c>
      <c r="H48" s="85" t="s">
        <v>93</v>
      </c>
      <c r="I48" s="85" t="s">
        <v>94</v>
      </c>
      <c r="J48" s="85" t="s">
        <v>131</v>
      </c>
      <c r="K48" s="85" t="s">
        <v>109</v>
      </c>
      <c r="L48" s="82" t="s">
        <v>81</v>
      </c>
      <c r="M48" s="82" t="s">
        <v>81</v>
      </c>
      <c r="N48" s="82"/>
      <c r="O48" s="82"/>
      <c r="P48" s="82"/>
      <c r="Q48" s="82"/>
      <c r="R48" s="82"/>
      <c r="S48" s="82"/>
      <c r="T48" s="82" t="s">
        <v>81</v>
      </c>
      <c r="U48" s="82"/>
      <c r="V48" s="82"/>
      <c r="W48" s="82" t="s">
        <v>81</v>
      </c>
      <c r="X48" s="82" t="s">
        <v>81</v>
      </c>
      <c r="Y48" s="82"/>
      <c r="Z48" s="82" t="s">
        <v>81</v>
      </c>
      <c r="AA48" s="82"/>
      <c r="AB48" s="82"/>
      <c r="AC48" s="82" t="s">
        <v>81</v>
      </c>
      <c r="AD48" s="82"/>
      <c r="AE48" s="82" t="s">
        <v>81</v>
      </c>
      <c r="AF48" s="82"/>
      <c r="AG48" s="82"/>
      <c r="AH48" s="82"/>
      <c r="AI48" s="82"/>
      <c r="AJ48" s="82" t="s">
        <v>81</v>
      </c>
      <c r="AK48" s="82"/>
      <c r="AL48" s="82"/>
      <c r="AM48" s="82"/>
      <c r="AN48" s="82" t="s">
        <v>81</v>
      </c>
      <c r="AO48" s="82" t="s">
        <v>81</v>
      </c>
      <c r="AP48" s="82"/>
      <c r="AQ48" s="82"/>
      <c r="AR48" s="82" t="s">
        <v>81</v>
      </c>
      <c r="AS48" s="82"/>
      <c r="AT48" s="82" t="s">
        <v>81</v>
      </c>
      <c r="AU48" s="82" t="s">
        <v>81</v>
      </c>
      <c r="AV48" s="82"/>
      <c r="AW48" s="1" t="s">
        <v>97</v>
      </c>
      <c r="AX48" s="1" t="s">
        <v>97</v>
      </c>
      <c r="AY48" s="1" t="s">
        <v>83</v>
      </c>
      <c r="AZ48" s="1" t="s">
        <v>97</v>
      </c>
      <c r="BA48" s="1" t="s">
        <v>97</v>
      </c>
      <c r="BB48" s="1" t="s">
        <v>97</v>
      </c>
      <c r="BC48" s="1" t="s">
        <v>83</v>
      </c>
      <c r="BD48" s="1" t="s">
        <v>84</v>
      </c>
      <c r="BE48" s="1" t="s">
        <v>211</v>
      </c>
    </row>
    <row r="49" spans="1:57" ht="196">
      <c r="A49" s="84" t="s">
        <v>212</v>
      </c>
      <c r="B49" s="85" t="s">
        <v>206</v>
      </c>
      <c r="C49" s="85" t="s">
        <v>3</v>
      </c>
      <c r="D49" s="86" t="s">
        <v>213</v>
      </c>
      <c r="E49" s="82" t="s">
        <v>1195</v>
      </c>
      <c r="F49" s="85" t="s">
        <v>73</v>
      </c>
      <c r="G49" s="85" t="s">
        <v>74</v>
      </c>
      <c r="H49" s="85" t="s">
        <v>75</v>
      </c>
      <c r="I49" s="85" t="s">
        <v>76</v>
      </c>
      <c r="J49" s="85" t="s">
        <v>131</v>
      </c>
      <c r="K49" s="85" t="s">
        <v>109</v>
      </c>
      <c r="L49" s="82" t="s">
        <v>81</v>
      </c>
      <c r="M49" s="82" t="s">
        <v>81</v>
      </c>
      <c r="N49" s="82"/>
      <c r="O49" s="82"/>
      <c r="P49" s="82"/>
      <c r="Q49" s="82"/>
      <c r="R49" s="82"/>
      <c r="S49" s="82"/>
      <c r="T49" s="82" t="s">
        <v>81</v>
      </c>
      <c r="U49" s="82"/>
      <c r="V49" s="82"/>
      <c r="W49" s="82" t="s">
        <v>81</v>
      </c>
      <c r="X49" s="82" t="s">
        <v>81</v>
      </c>
      <c r="Y49" s="82"/>
      <c r="Z49" s="82" t="s">
        <v>81</v>
      </c>
      <c r="AA49" s="82"/>
      <c r="AB49" s="82"/>
      <c r="AC49" s="82" t="s">
        <v>81</v>
      </c>
      <c r="AD49" s="82"/>
      <c r="AE49" s="82" t="s">
        <v>81</v>
      </c>
      <c r="AF49" s="82"/>
      <c r="AG49" s="82"/>
      <c r="AH49" s="82"/>
      <c r="AI49" s="82"/>
      <c r="AJ49" s="82" t="s">
        <v>81</v>
      </c>
      <c r="AK49" s="82"/>
      <c r="AL49" s="82"/>
      <c r="AM49" s="82"/>
      <c r="AN49" s="82" t="s">
        <v>81</v>
      </c>
      <c r="AO49" s="82" t="s">
        <v>81</v>
      </c>
      <c r="AP49" s="82"/>
      <c r="AQ49" s="82"/>
      <c r="AR49" s="82" t="s">
        <v>81</v>
      </c>
      <c r="AS49" s="82"/>
      <c r="AT49" s="82" t="s">
        <v>81</v>
      </c>
      <c r="AU49" s="82" t="s">
        <v>81</v>
      </c>
      <c r="AV49" s="82"/>
      <c r="AW49" s="1" t="s">
        <v>82</v>
      </c>
      <c r="AX49" s="1" t="s">
        <v>83</v>
      </c>
      <c r="AY49" s="1" t="s">
        <v>83</v>
      </c>
      <c r="AZ49" s="1" t="s">
        <v>82</v>
      </c>
      <c r="BA49" s="1" t="s">
        <v>83</v>
      </c>
      <c r="BB49" s="1" t="s">
        <v>83</v>
      </c>
      <c r="BC49" s="1" t="s">
        <v>97</v>
      </c>
      <c r="BD49" s="1" t="s">
        <v>84</v>
      </c>
      <c r="BE49" s="1" t="s">
        <v>214</v>
      </c>
    </row>
    <row r="50" spans="1:57" ht="238" hidden="1">
      <c r="A50" s="84" t="s">
        <v>86</v>
      </c>
      <c r="B50" s="85" t="s">
        <v>215</v>
      </c>
      <c r="C50" s="85" t="s">
        <v>3</v>
      </c>
      <c r="D50" s="86" t="s">
        <v>216</v>
      </c>
      <c r="E50" s="82" t="s">
        <v>1041</v>
      </c>
      <c r="F50" s="85" t="s">
        <v>73</v>
      </c>
      <c r="G50" s="85" t="s">
        <v>74</v>
      </c>
      <c r="H50" s="85" t="s">
        <v>92</v>
      </c>
      <c r="I50" s="85" t="s">
        <v>76</v>
      </c>
      <c r="J50" s="85"/>
      <c r="K50" s="85"/>
      <c r="L50" s="82" t="s">
        <v>81</v>
      </c>
      <c r="M50" s="82" t="s">
        <v>81</v>
      </c>
      <c r="N50" s="82"/>
      <c r="O50" s="82"/>
      <c r="P50" s="82"/>
      <c r="Q50" s="82"/>
      <c r="R50" s="82"/>
      <c r="S50" s="82"/>
      <c r="T50" s="82" t="s">
        <v>81</v>
      </c>
      <c r="U50" s="82"/>
      <c r="V50" s="82"/>
      <c r="W50" s="82" t="s">
        <v>81</v>
      </c>
      <c r="X50" s="82" t="s">
        <v>81</v>
      </c>
      <c r="Y50" s="82"/>
      <c r="Z50" s="82" t="s">
        <v>81</v>
      </c>
      <c r="AA50" s="82"/>
      <c r="AB50" s="82"/>
      <c r="AC50" s="82" t="s">
        <v>81</v>
      </c>
      <c r="AD50" s="82"/>
      <c r="AE50" s="82" t="s">
        <v>81</v>
      </c>
      <c r="AF50" s="82"/>
      <c r="AG50" s="82"/>
      <c r="AH50" s="82"/>
      <c r="AI50" s="82"/>
      <c r="AJ50" s="82" t="s">
        <v>81</v>
      </c>
      <c r="AK50" s="82"/>
      <c r="AL50" s="82"/>
      <c r="AM50" s="82"/>
      <c r="AN50" s="82" t="s">
        <v>81</v>
      </c>
      <c r="AO50" s="82" t="s">
        <v>81</v>
      </c>
      <c r="AP50" s="82"/>
      <c r="AQ50" s="82"/>
      <c r="AR50" s="82" t="s">
        <v>81</v>
      </c>
      <c r="AS50" s="82"/>
      <c r="AT50" s="82" t="s">
        <v>81</v>
      </c>
      <c r="AU50" s="82" t="s">
        <v>81</v>
      </c>
      <c r="AV50" s="82"/>
    </row>
    <row r="51" spans="1:57" ht="280">
      <c r="A51" s="84" t="s">
        <v>217</v>
      </c>
      <c r="B51" s="85" t="s">
        <v>215</v>
      </c>
      <c r="C51" s="85" t="s">
        <v>3</v>
      </c>
      <c r="D51" s="86" t="s">
        <v>218</v>
      </c>
      <c r="E51" s="82" t="s">
        <v>1196</v>
      </c>
      <c r="F51" s="85" t="s">
        <v>73</v>
      </c>
      <c r="G51" s="85" t="s">
        <v>74</v>
      </c>
      <c r="H51" s="85" t="s">
        <v>75</v>
      </c>
      <c r="I51" s="85" t="s">
        <v>76</v>
      </c>
      <c r="J51" s="85" t="s">
        <v>77</v>
      </c>
      <c r="K51" s="85" t="s">
        <v>109</v>
      </c>
      <c r="L51" s="82" t="s">
        <v>81</v>
      </c>
      <c r="M51" s="82" t="s">
        <v>81</v>
      </c>
      <c r="N51" s="82"/>
      <c r="O51" s="82"/>
      <c r="P51" s="82"/>
      <c r="Q51" s="82"/>
      <c r="R51" s="82"/>
      <c r="S51" s="82"/>
      <c r="T51" s="82" t="s">
        <v>81</v>
      </c>
      <c r="U51" s="82"/>
      <c r="V51" s="82"/>
      <c r="W51" s="82" t="s">
        <v>81</v>
      </c>
      <c r="X51" s="82" t="s">
        <v>81</v>
      </c>
      <c r="Y51" s="82"/>
      <c r="Z51" s="82" t="s">
        <v>81</v>
      </c>
      <c r="AA51" s="82"/>
      <c r="AB51" s="82"/>
      <c r="AC51" s="82" t="s">
        <v>81</v>
      </c>
      <c r="AD51" s="82"/>
      <c r="AE51" s="82" t="s">
        <v>81</v>
      </c>
      <c r="AF51" s="82"/>
      <c r="AG51" s="82"/>
      <c r="AH51" s="82"/>
      <c r="AI51" s="82"/>
      <c r="AJ51" s="82" t="s">
        <v>81</v>
      </c>
      <c r="AK51" s="82"/>
      <c r="AL51" s="82"/>
      <c r="AM51" s="82"/>
      <c r="AN51" s="82" t="s">
        <v>81</v>
      </c>
      <c r="AO51" s="82" t="s">
        <v>81</v>
      </c>
      <c r="AP51" s="82"/>
      <c r="AQ51" s="82"/>
      <c r="AR51" s="82" t="s">
        <v>81</v>
      </c>
      <c r="AS51" s="82"/>
      <c r="AT51" s="82" t="s">
        <v>81</v>
      </c>
      <c r="AU51" s="82" t="s">
        <v>81</v>
      </c>
      <c r="AV51" s="82"/>
      <c r="AW51" s="1" t="s">
        <v>82</v>
      </c>
      <c r="AX51" s="1" t="s">
        <v>83</v>
      </c>
      <c r="AY51" s="1" t="s">
        <v>83</v>
      </c>
      <c r="AZ51" s="1" t="s">
        <v>83</v>
      </c>
      <c r="BA51" s="1" t="s">
        <v>83</v>
      </c>
      <c r="BB51" s="1" t="s">
        <v>97</v>
      </c>
      <c r="BC51" s="1" t="s">
        <v>83</v>
      </c>
      <c r="BD51" s="1" t="s">
        <v>147</v>
      </c>
      <c r="BE51" s="1" t="s">
        <v>219</v>
      </c>
    </row>
    <row r="52" spans="1:57" ht="140" hidden="1">
      <c r="A52" s="84" t="s">
        <v>86</v>
      </c>
      <c r="B52" s="85" t="s">
        <v>220</v>
      </c>
      <c r="C52" s="85" t="s">
        <v>90</v>
      </c>
      <c r="D52" s="86" t="s">
        <v>221</v>
      </c>
      <c r="E52" s="82" t="s">
        <v>1042</v>
      </c>
      <c r="F52" s="85"/>
      <c r="G52" s="85" t="s">
        <v>74</v>
      </c>
      <c r="H52" s="85"/>
      <c r="I52" s="85" t="s">
        <v>76</v>
      </c>
      <c r="J52" s="85"/>
      <c r="K52" s="85"/>
      <c r="L52" s="82" t="s">
        <v>81</v>
      </c>
      <c r="M52" s="82" t="s">
        <v>81</v>
      </c>
      <c r="N52" s="82" t="s">
        <v>81</v>
      </c>
      <c r="O52" s="82" t="s">
        <v>81</v>
      </c>
      <c r="P52" s="82" t="s">
        <v>81</v>
      </c>
      <c r="Q52" s="82" t="s">
        <v>81</v>
      </c>
      <c r="R52" s="82" t="s">
        <v>81</v>
      </c>
      <c r="S52" s="82"/>
      <c r="T52" s="82" t="s">
        <v>81</v>
      </c>
      <c r="U52" s="82" t="s">
        <v>81</v>
      </c>
      <c r="V52" s="82" t="s">
        <v>81</v>
      </c>
      <c r="W52" s="82" t="s">
        <v>81</v>
      </c>
      <c r="X52" s="82" t="s">
        <v>81</v>
      </c>
      <c r="Y52" s="82" t="s">
        <v>81</v>
      </c>
      <c r="Z52" s="82" t="s">
        <v>81</v>
      </c>
      <c r="AA52" s="82" t="s">
        <v>81</v>
      </c>
      <c r="AB52" s="82" t="s">
        <v>81</v>
      </c>
      <c r="AC52" s="82" t="s">
        <v>81</v>
      </c>
      <c r="AD52" s="82" t="s">
        <v>81</v>
      </c>
      <c r="AE52" s="82" t="s">
        <v>81</v>
      </c>
      <c r="AF52" s="82" t="s">
        <v>81</v>
      </c>
      <c r="AG52" s="82" t="s">
        <v>81</v>
      </c>
      <c r="AH52" s="82" t="s">
        <v>81</v>
      </c>
      <c r="AI52" s="82" t="s">
        <v>81</v>
      </c>
      <c r="AJ52" s="82" t="s">
        <v>81</v>
      </c>
      <c r="AK52" s="82" t="s">
        <v>81</v>
      </c>
      <c r="AL52" s="82" t="s">
        <v>81</v>
      </c>
      <c r="AM52" s="82" t="s">
        <v>81</v>
      </c>
      <c r="AN52" s="82" t="s">
        <v>81</v>
      </c>
      <c r="AO52" s="82" t="s">
        <v>81</v>
      </c>
      <c r="AP52" s="82" t="s">
        <v>81</v>
      </c>
      <c r="AQ52" s="82" t="s">
        <v>81</v>
      </c>
      <c r="AR52" s="82" t="s">
        <v>81</v>
      </c>
      <c r="AS52" s="82" t="s">
        <v>81</v>
      </c>
      <c r="AT52" s="82" t="s">
        <v>81</v>
      </c>
      <c r="AU52" s="82" t="s">
        <v>81</v>
      </c>
      <c r="AV52" s="82"/>
      <c r="AW52" s="1" t="s">
        <v>97</v>
      </c>
      <c r="AX52" s="1" t="s">
        <v>97</v>
      </c>
      <c r="AY52" s="1" t="s">
        <v>97</v>
      </c>
      <c r="AZ52" s="1" t="s">
        <v>83</v>
      </c>
      <c r="BA52" s="1" t="s">
        <v>82</v>
      </c>
      <c r="BB52" s="1" t="s">
        <v>83</v>
      </c>
      <c r="BC52" s="1" t="s">
        <v>83</v>
      </c>
      <c r="BD52" s="1" t="s">
        <v>147</v>
      </c>
    </row>
    <row r="53" spans="1:57" ht="196" hidden="1">
      <c r="A53" s="84" t="s">
        <v>86</v>
      </c>
      <c r="B53" s="85" t="s">
        <v>220</v>
      </c>
      <c r="C53" s="85" t="s">
        <v>90</v>
      </c>
      <c r="D53" s="87" t="s">
        <v>222</v>
      </c>
      <c r="E53" s="82" t="s">
        <v>1043</v>
      </c>
      <c r="F53" s="85"/>
      <c r="G53" s="85" t="s">
        <v>74</v>
      </c>
      <c r="H53" s="85"/>
      <c r="I53" s="85" t="s">
        <v>76</v>
      </c>
      <c r="J53" s="85"/>
      <c r="K53" s="85"/>
      <c r="L53" s="82" t="s">
        <v>81</v>
      </c>
      <c r="M53" s="82" t="s">
        <v>81</v>
      </c>
      <c r="N53" s="82" t="s">
        <v>81</v>
      </c>
      <c r="O53" s="82" t="s">
        <v>81</v>
      </c>
      <c r="P53" s="82" t="s">
        <v>81</v>
      </c>
      <c r="Q53" s="82" t="s">
        <v>81</v>
      </c>
      <c r="R53" s="82" t="s">
        <v>81</v>
      </c>
      <c r="S53" s="82"/>
      <c r="T53" s="82" t="s">
        <v>81</v>
      </c>
      <c r="U53" s="82" t="s">
        <v>81</v>
      </c>
      <c r="V53" s="82" t="s">
        <v>81</v>
      </c>
      <c r="W53" s="82" t="s">
        <v>81</v>
      </c>
      <c r="X53" s="82" t="s">
        <v>81</v>
      </c>
      <c r="Y53" s="82" t="s">
        <v>81</v>
      </c>
      <c r="Z53" s="82" t="s">
        <v>81</v>
      </c>
      <c r="AA53" s="82" t="s">
        <v>81</v>
      </c>
      <c r="AB53" s="82" t="s">
        <v>81</v>
      </c>
      <c r="AC53" s="82" t="s">
        <v>81</v>
      </c>
      <c r="AD53" s="82" t="s">
        <v>81</v>
      </c>
      <c r="AE53" s="82" t="s">
        <v>81</v>
      </c>
      <c r="AF53" s="82" t="s">
        <v>81</v>
      </c>
      <c r="AG53" s="82" t="s">
        <v>81</v>
      </c>
      <c r="AH53" s="82" t="s">
        <v>81</v>
      </c>
      <c r="AI53" s="82" t="s">
        <v>81</v>
      </c>
      <c r="AJ53" s="82" t="s">
        <v>81</v>
      </c>
      <c r="AK53" s="82" t="s">
        <v>81</v>
      </c>
      <c r="AL53" s="82" t="s">
        <v>81</v>
      </c>
      <c r="AM53" s="82" t="s">
        <v>81</v>
      </c>
      <c r="AN53" s="82" t="s">
        <v>81</v>
      </c>
      <c r="AO53" s="82" t="s">
        <v>81</v>
      </c>
      <c r="AP53" s="82" t="s">
        <v>81</v>
      </c>
      <c r="AQ53" s="82" t="s">
        <v>81</v>
      </c>
      <c r="AR53" s="82" t="s">
        <v>81</v>
      </c>
      <c r="AS53" s="82" t="s">
        <v>81</v>
      </c>
      <c r="AT53" s="82" t="s">
        <v>81</v>
      </c>
      <c r="AU53" s="82" t="s">
        <v>81</v>
      </c>
      <c r="AV53" s="82"/>
      <c r="AW53" s="1" t="s">
        <v>82</v>
      </c>
      <c r="AX53" s="1" t="s">
        <v>82</v>
      </c>
      <c r="AY53" s="1" t="s">
        <v>83</v>
      </c>
      <c r="AZ53" s="1" t="s">
        <v>83</v>
      </c>
      <c r="BA53" s="1" t="s">
        <v>83</v>
      </c>
      <c r="BB53" s="1" t="s">
        <v>97</v>
      </c>
      <c r="BC53" s="1" t="s">
        <v>83</v>
      </c>
      <c r="BD53" s="1" t="s">
        <v>147</v>
      </c>
    </row>
    <row r="54" spans="1:57" ht="140" hidden="1">
      <c r="A54" s="84" t="s">
        <v>86</v>
      </c>
      <c r="B54" s="85" t="s">
        <v>220</v>
      </c>
      <c r="C54" s="85" t="s">
        <v>90</v>
      </c>
      <c r="D54" s="86" t="s">
        <v>223</v>
      </c>
      <c r="E54" s="82" t="s">
        <v>1044</v>
      </c>
      <c r="F54" s="85"/>
      <c r="G54" s="85" t="s">
        <v>93</v>
      </c>
      <c r="H54" s="85"/>
      <c r="I54" s="85" t="s">
        <v>76</v>
      </c>
      <c r="J54" s="85"/>
      <c r="K54" s="85"/>
      <c r="L54" s="82" t="s">
        <v>81</v>
      </c>
      <c r="M54" s="82" t="s">
        <v>81</v>
      </c>
      <c r="N54" s="82" t="s">
        <v>81</v>
      </c>
      <c r="O54" s="82" t="s">
        <v>81</v>
      </c>
      <c r="P54" s="82" t="s">
        <v>81</v>
      </c>
      <c r="Q54" s="82" t="s">
        <v>81</v>
      </c>
      <c r="R54" s="82" t="s">
        <v>81</v>
      </c>
      <c r="S54" s="82" t="s">
        <v>81</v>
      </c>
      <c r="T54" s="82" t="s">
        <v>81</v>
      </c>
      <c r="U54" s="82" t="s">
        <v>81</v>
      </c>
      <c r="V54" s="82" t="s">
        <v>81</v>
      </c>
      <c r="W54" s="82" t="s">
        <v>81</v>
      </c>
      <c r="X54" s="82" t="s">
        <v>81</v>
      </c>
      <c r="Y54" s="82" t="s">
        <v>81</v>
      </c>
      <c r="Z54" s="82" t="s">
        <v>81</v>
      </c>
      <c r="AA54" s="82" t="s">
        <v>81</v>
      </c>
      <c r="AB54" s="82" t="s">
        <v>81</v>
      </c>
      <c r="AC54" s="82" t="s">
        <v>81</v>
      </c>
      <c r="AD54" s="82" t="s">
        <v>81</v>
      </c>
      <c r="AE54" s="82" t="s">
        <v>81</v>
      </c>
      <c r="AF54" s="82" t="s">
        <v>81</v>
      </c>
      <c r="AG54" s="82" t="s">
        <v>81</v>
      </c>
      <c r="AH54" s="82" t="s">
        <v>81</v>
      </c>
      <c r="AI54" s="82" t="s">
        <v>81</v>
      </c>
      <c r="AJ54" s="82" t="s">
        <v>81</v>
      </c>
      <c r="AK54" s="82" t="s">
        <v>81</v>
      </c>
      <c r="AL54" s="82" t="s">
        <v>81</v>
      </c>
      <c r="AM54" s="82" t="s">
        <v>81</v>
      </c>
      <c r="AN54" s="82" t="s">
        <v>81</v>
      </c>
      <c r="AO54" s="82" t="s">
        <v>81</v>
      </c>
      <c r="AP54" s="82" t="s">
        <v>81</v>
      </c>
      <c r="AQ54" s="82" t="s">
        <v>81</v>
      </c>
      <c r="AR54" s="82" t="s">
        <v>81</v>
      </c>
      <c r="AS54" s="82" t="s">
        <v>81</v>
      </c>
      <c r="AT54" s="82" t="s">
        <v>81</v>
      </c>
      <c r="AU54" s="82" t="s">
        <v>81</v>
      </c>
      <c r="AV54" s="82" t="s">
        <v>81</v>
      </c>
      <c r="AW54" s="1" t="s">
        <v>82</v>
      </c>
      <c r="AX54" s="1" t="s">
        <v>82</v>
      </c>
      <c r="AY54" s="1" t="s">
        <v>83</v>
      </c>
      <c r="AZ54" s="1" t="s">
        <v>97</v>
      </c>
      <c r="BA54" s="1" t="s">
        <v>97</v>
      </c>
      <c r="BB54" s="1" t="s">
        <v>97</v>
      </c>
      <c r="BC54" s="1" t="s">
        <v>83</v>
      </c>
      <c r="BD54" s="1" t="s">
        <v>147</v>
      </c>
    </row>
    <row r="55" spans="1:57" ht="182" hidden="1">
      <c r="A55" s="84" t="s">
        <v>86</v>
      </c>
      <c r="B55" s="85" t="s">
        <v>220</v>
      </c>
      <c r="C55" s="85" t="s">
        <v>90</v>
      </c>
      <c r="D55" s="86" t="s">
        <v>224</v>
      </c>
      <c r="E55" s="82" t="s">
        <v>1045</v>
      </c>
      <c r="F55" s="85"/>
      <c r="G55" s="85" t="s">
        <v>150</v>
      </c>
      <c r="H55" s="85"/>
      <c r="I55" s="85" t="s">
        <v>94</v>
      </c>
      <c r="J55" s="85"/>
      <c r="K55" s="85"/>
      <c r="L55" s="82" t="s">
        <v>81</v>
      </c>
      <c r="M55" s="82" t="s">
        <v>81</v>
      </c>
      <c r="N55" s="82" t="s">
        <v>81</v>
      </c>
      <c r="O55" s="82" t="s">
        <v>81</v>
      </c>
      <c r="P55" s="82" t="s">
        <v>81</v>
      </c>
      <c r="Q55" s="82" t="s">
        <v>81</v>
      </c>
      <c r="R55" s="82" t="s">
        <v>81</v>
      </c>
      <c r="S55" s="82" t="s">
        <v>81</v>
      </c>
      <c r="T55" s="82" t="s">
        <v>81</v>
      </c>
      <c r="U55" s="82" t="s">
        <v>81</v>
      </c>
      <c r="V55" s="82" t="s">
        <v>81</v>
      </c>
      <c r="W55" s="82" t="s">
        <v>81</v>
      </c>
      <c r="X55" s="82" t="s">
        <v>81</v>
      </c>
      <c r="Y55" s="82" t="s">
        <v>81</v>
      </c>
      <c r="Z55" s="82" t="s">
        <v>81</v>
      </c>
      <c r="AA55" s="82" t="s">
        <v>81</v>
      </c>
      <c r="AB55" s="82" t="s">
        <v>81</v>
      </c>
      <c r="AC55" s="82" t="s">
        <v>81</v>
      </c>
      <c r="AD55" s="82" t="s">
        <v>81</v>
      </c>
      <c r="AE55" s="82" t="s">
        <v>81</v>
      </c>
      <c r="AF55" s="82" t="s">
        <v>81</v>
      </c>
      <c r="AG55" s="82" t="s">
        <v>81</v>
      </c>
      <c r="AH55" s="82" t="s">
        <v>81</v>
      </c>
      <c r="AI55" s="82" t="s">
        <v>81</v>
      </c>
      <c r="AJ55" s="82" t="s">
        <v>81</v>
      </c>
      <c r="AK55" s="82" t="s">
        <v>81</v>
      </c>
      <c r="AL55" s="82" t="s">
        <v>81</v>
      </c>
      <c r="AM55" s="82" t="s">
        <v>81</v>
      </c>
      <c r="AN55" s="82" t="s">
        <v>81</v>
      </c>
      <c r="AO55" s="82" t="s">
        <v>81</v>
      </c>
      <c r="AP55" s="82" t="s">
        <v>81</v>
      </c>
      <c r="AQ55" s="82" t="s">
        <v>81</v>
      </c>
      <c r="AR55" s="82" t="s">
        <v>81</v>
      </c>
      <c r="AS55" s="82" t="s">
        <v>81</v>
      </c>
      <c r="AT55" s="82" t="s">
        <v>81</v>
      </c>
      <c r="AU55" s="82" t="s">
        <v>81</v>
      </c>
      <c r="AV55" s="82" t="s">
        <v>81</v>
      </c>
      <c r="AW55" s="1" t="s">
        <v>97</v>
      </c>
      <c r="AX55" s="1" t="s">
        <v>83</v>
      </c>
      <c r="AY55" s="1" t="s">
        <v>97</v>
      </c>
      <c r="AZ55" s="1" t="s">
        <v>83</v>
      </c>
      <c r="BA55" s="1" t="s">
        <v>83</v>
      </c>
      <c r="BB55" s="1" t="s">
        <v>97</v>
      </c>
      <c r="BC55" s="1" t="s">
        <v>83</v>
      </c>
      <c r="BD55" s="1" t="s">
        <v>147</v>
      </c>
    </row>
    <row r="56" spans="1:57" ht="168" hidden="1">
      <c r="A56" s="84" t="s">
        <v>86</v>
      </c>
      <c r="B56" s="85" t="s">
        <v>220</v>
      </c>
      <c r="C56" s="85" t="s">
        <v>90</v>
      </c>
      <c r="D56" s="86" t="s">
        <v>225</v>
      </c>
      <c r="E56" s="82" t="s">
        <v>1046</v>
      </c>
      <c r="F56" s="85"/>
      <c r="G56" s="85" t="s">
        <v>150</v>
      </c>
      <c r="H56" s="85"/>
      <c r="I56" s="85" t="s">
        <v>76</v>
      </c>
      <c r="J56" s="85"/>
      <c r="K56" s="85"/>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1" t="s">
        <v>97</v>
      </c>
      <c r="AX56" s="1" t="s">
        <v>97</v>
      </c>
      <c r="AY56" s="1" t="s">
        <v>97</v>
      </c>
      <c r="AZ56" s="1" t="s">
        <v>83</v>
      </c>
      <c r="BA56" s="1" t="s">
        <v>83</v>
      </c>
      <c r="BB56" s="1" t="s">
        <v>83</v>
      </c>
      <c r="BC56" s="1" t="s">
        <v>83</v>
      </c>
      <c r="BD56" s="1" t="s">
        <v>147</v>
      </c>
    </row>
    <row r="57" spans="1:57" ht="196" hidden="1">
      <c r="A57" s="84" t="s">
        <v>86</v>
      </c>
      <c r="B57" s="85" t="s">
        <v>220</v>
      </c>
      <c r="C57" s="85" t="s">
        <v>90</v>
      </c>
      <c r="D57" s="86" t="s">
        <v>226</v>
      </c>
      <c r="E57" s="82" t="s">
        <v>1047</v>
      </c>
      <c r="F57" s="85"/>
      <c r="G57" s="85" t="s">
        <v>74</v>
      </c>
      <c r="H57" s="85"/>
      <c r="I57" s="85" t="s">
        <v>76</v>
      </c>
      <c r="J57" s="85"/>
      <c r="K57" s="85"/>
      <c r="L57" s="82" t="s">
        <v>81</v>
      </c>
      <c r="M57" s="82" t="s">
        <v>81</v>
      </c>
      <c r="N57" s="82" t="s">
        <v>81</v>
      </c>
      <c r="O57" s="82" t="s">
        <v>81</v>
      </c>
      <c r="P57" s="82" t="s">
        <v>81</v>
      </c>
      <c r="Q57" s="82" t="s">
        <v>81</v>
      </c>
      <c r="R57" s="82" t="s">
        <v>81</v>
      </c>
      <c r="S57" s="82" t="s">
        <v>81</v>
      </c>
      <c r="T57" s="82" t="s">
        <v>81</v>
      </c>
      <c r="U57" s="82" t="s">
        <v>81</v>
      </c>
      <c r="V57" s="82" t="s">
        <v>81</v>
      </c>
      <c r="W57" s="82" t="s">
        <v>81</v>
      </c>
      <c r="X57" s="82" t="s">
        <v>81</v>
      </c>
      <c r="Y57" s="82" t="s">
        <v>81</v>
      </c>
      <c r="Z57" s="82" t="s">
        <v>81</v>
      </c>
      <c r="AA57" s="82" t="s">
        <v>81</v>
      </c>
      <c r="AB57" s="82" t="s">
        <v>81</v>
      </c>
      <c r="AC57" s="82" t="s">
        <v>81</v>
      </c>
      <c r="AD57" s="82" t="s">
        <v>81</v>
      </c>
      <c r="AE57" s="82" t="s">
        <v>81</v>
      </c>
      <c r="AF57" s="82" t="s">
        <v>81</v>
      </c>
      <c r="AG57" s="82" t="s">
        <v>81</v>
      </c>
      <c r="AH57" s="82" t="s">
        <v>81</v>
      </c>
      <c r="AI57" s="82" t="s">
        <v>81</v>
      </c>
      <c r="AJ57" s="82" t="s">
        <v>81</v>
      </c>
      <c r="AK57" s="82" t="s">
        <v>81</v>
      </c>
      <c r="AL57" s="82" t="s">
        <v>81</v>
      </c>
      <c r="AM57" s="82" t="s">
        <v>81</v>
      </c>
      <c r="AN57" s="82" t="s">
        <v>81</v>
      </c>
      <c r="AO57" s="82" t="s">
        <v>81</v>
      </c>
      <c r="AP57" s="82" t="s">
        <v>81</v>
      </c>
      <c r="AQ57" s="82" t="s">
        <v>81</v>
      </c>
      <c r="AR57" s="82" t="s">
        <v>81</v>
      </c>
      <c r="AS57" s="82" t="s">
        <v>81</v>
      </c>
      <c r="AT57" s="82" t="s">
        <v>81</v>
      </c>
      <c r="AU57" s="82" t="s">
        <v>81</v>
      </c>
      <c r="AV57" s="82" t="s">
        <v>81</v>
      </c>
      <c r="AW57" s="1" t="s">
        <v>83</v>
      </c>
      <c r="AX57" s="1" t="s">
        <v>82</v>
      </c>
      <c r="AY57" s="1" t="s">
        <v>97</v>
      </c>
      <c r="AZ57" s="1" t="s">
        <v>83</v>
      </c>
      <c r="BA57" s="1" t="s">
        <v>83</v>
      </c>
      <c r="BB57" s="1" t="s">
        <v>97</v>
      </c>
      <c r="BC57" s="1" t="s">
        <v>83</v>
      </c>
      <c r="BD57" s="1" t="s">
        <v>147</v>
      </c>
    </row>
    <row r="58" spans="1:57" ht="154" hidden="1">
      <c r="A58" s="84" t="s">
        <v>86</v>
      </c>
      <c r="B58" s="85" t="s">
        <v>220</v>
      </c>
      <c r="C58" s="85" t="s">
        <v>90</v>
      </c>
      <c r="D58" s="86" t="s">
        <v>227</v>
      </c>
      <c r="E58" s="82" t="s">
        <v>1048</v>
      </c>
      <c r="F58" s="85"/>
      <c r="G58" s="85" t="s">
        <v>159</v>
      </c>
      <c r="H58" s="85"/>
      <c r="I58" s="85" t="s">
        <v>94</v>
      </c>
      <c r="J58" s="85"/>
      <c r="K58" s="85"/>
      <c r="L58" s="82" t="s">
        <v>81</v>
      </c>
      <c r="M58" s="82" t="s">
        <v>81</v>
      </c>
      <c r="N58" s="82" t="s">
        <v>81</v>
      </c>
      <c r="O58" s="82" t="s">
        <v>81</v>
      </c>
      <c r="P58" s="82" t="s">
        <v>81</v>
      </c>
      <c r="Q58" s="82" t="s">
        <v>81</v>
      </c>
      <c r="R58" s="82" t="s">
        <v>81</v>
      </c>
      <c r="S58" s="82" t="s">
        <v>81</v>
      </c>
      <c r="T58" s="82" t="s">
        <v>81</v>
      </c>
      <c r="U58" s="82" t="s">
        <v>81</v>
      </c>
      <c r="V58" s="82" t="s">
        <v>81</v>
      </c>
      <c r="W58" s="82" t="s">
        <v>81</v>
      </c>
      <c r="X58" s="82" t="s">
        <v>81</v>
      </c>
      <c r="Y58" s="82" t="s">
        <v>81</v>
      </c>
      <c r="Z58" s="82" t="s">
        <v>81</v>
      </c>
      <c r="AA58" s="82" t="s">
        <v>81</v>
      </c>
      <c r="AB58" s="82" t="s">
        <v>81</v>
      </c>
      <c r="AC58" s="82" t="s">
        <v>81</v>
      </c>
      <c r="AD58" s="82" t="s">
        <v>81</v>
      </c>
      <c r="AE58" s="82" t="s">
        <v>81</v>
      </c>
      <c r="AF58" s="82" t="s">
        <v>81</v>
      </c>
      <c r="AG58" s="82" t="s">
        <v>81</v>
      </c>
      <c r="AH58" s="82" t="s">
        <v>81</v>
      </c>
      <c r="AI58" s="82" t="s">
        <v>81</v>
      </c>
      <c r="AJ58" s="82" t="s">
        <v>81</v>
      </c>
      <c r="AK58" s="82" t="s">
        <v>81</v>
      </c>
      <c r="AL58" s="82" t="s">
        <v>81</v>
      </c>
      <c r="AM58" s="82" t="s">
        <v>81</v>
      </c>
      <c r="AN58" s="82" t="s">
        <v>81</v>
      </c>
      <c r="AO58" s="82" t="s">
        <v>81</v>
      </c>
      <c r="AP58" s="82" t="s">
        <v>81</v>
      </c>
      <c r="AQ58" s="82" t="s">
        <v>81</v>
      </c>
      <c r="AR58" s="82" t="s">
        <v>81</v>
      </c>
      <c r="AS58" s="82" t="s">
        <v>81</v>
      </c>
      <c r="AT58" s="82" t="s">
        <v>81</v>
      </c>
      <c r="AU58" s="82" t="s">
        <v>81</v>
      </c>
      <c r="AV58" s="82" t="s">
        <v>81</v>
      </c>
      <c r="AW58" s="1" t="s">
        <v>97</v>
      </c>
      <c r="AX58" s="1" t="s">
        <v>97</v>
      </c>
      <c r="AY58" s="1" t="s">
        <v>97</v>
      </c>
      <c r="AZ58" s="1" t="s">
        <v>83</v>
      </c>
      <c r="BA58" s="1" t="s">
        <v>97</v>
      </c>
      <c r="BB58" s="1" t="s">
        <v>83</v>
      </c>
      <c r="BC58" s="1" t="s">
        <v>83</v>
      </c>
      <c r="BD58" s="1" t="s">
        <v>147</v>
      </c>
    </row>
    <row r="59" spans="1:57" ht="112" hidden="1">
      <c r="A59" s="84" t="s">
        <v>86</v>
      </c>
      <c r="B59" s="85" t="s">
        <v>228</v>
      </c>
      <c r="C59" s="85" t="s">
        <v>3</v>
      </c>
      <c r="D59" s="86" t="s">
        <v>229</v>
      </c>
      <c r="E59" s="82" t="s">
        <v>1049</v>
      </c>
      <c r="F59" s="85" t="s">
        <v>73</v>
      </c>
      <c r="G59" s="85" t="s">
        <v>74</v>
      </c>
      <c r="H59" s="85" t="s">
        <v>75</v>
      </c>
      <c r="I59" s="85" t="s">
        <v>76</v>
      </c>
      <c r="J59" s="85"/>
      <c r="K59" s="85"/>
      <c r="L59" s="82" t="s">
        <v>81</v>
      </c>
      <c r="M59" s="82" t="s">
        <v>81</v>
      </c>
      <c r="N59" s="82"/>
      <c r="O59" s="82"/>
      <c r="P59" s="82"/>
      <c r="Q59" s="82" t="s">
        <v>81</v>
      </c>
      <c r="R59" s="82" t="s">
        <v>81</v>
      </c>
      <c r="S59" s="82"/>
      <c r="T59" s="82" t="s">
        <v>81</v>
      </c>
      <c r="U59" s="82"/>
      <c r="V59" s="82" t="s">
        <v>81</v>
      </c>
      <c r="W59" s="82" t="s">
        <v>81</v>
      </c>
      <c r="X59" s="82" t="s">
        <v>81</v>
      </c>
      <c r="Y59" s="82" t="s">
        <v>81</v>
      </c>
      <c r="Z59" s="82" t="s">
        <v>81</v>
      </c>
      <c r="AA59" s="82" t="s">
        <v>81</v>
      </c>
      <c r="AB59" s="82" t="s">
        <v>81</v>
      </c>
      <c r="AC59" s="82" t="s">
        <v>81</v>
      </c>
      <c r="AD59" s="82" t="s">
        <v>81</v>
      </c>
      <c r="AE59" s="82" t="s">
        <v>81</v>
      </c>
      <c r="AF59" s="82" t="s">
        <v>81</v>
      </c>
      <c r="AG59" s="82" t="s">
        <v>81</v>
      </c>
      <c r="AH59" s="82" t="s">
        <v>81</v>
      </c>
      <c r="AI59" s="82" t="s">
        <v>81</v>
      </c>
      <c r="AJ59" s="82" t="s">
        <v>81</v>
      </c>
      <c r="AK59" s="82" t="s">
        <v>81</v>
      </c>
      <c r="AL59" s="82" t="s">
        <v>81</v>
      </c>
      <c r="AM59" s="82" t="s">
        <v>81</v>
      </c>
      <c r="AN59" s="82" t="s">
        <v>81</v>
      </c>
      <c r="AO59" s="82" t="s">
        <v>81</v>
      </c>
      <c r="AP59" s="82" t="s">
        <v>81</v>
      </c>
      <c r="AQ59" s="82" t="s">
        <v>81</v>
      </c>
      <c r="AR59" s="82" t="s">
        <v>81</v>
      </c>
      <c r="AS59" s="82" t="s">
        <v>81</v>
      </c>
      <c r="AT59" s="82"/>
      <c r="AU59" s="82" t="s">
        <v>81</v>
      </c>
      <c r="AV59" s="82"/>
      <c r="AW59" s="1" t="s">
        <v>82</v>
      </c>
      <c r="AX59" s="1" t="s">
        <v>82</v>
      </c>
      <c r="AY59" s="1" t="s">
        <v>97</v>
      </c>
      <c r="AZ59" s="1" t="s">
        <v>83</v>
      </c>
      <c r="BA59" s="1" t="s">
        <v>82</v>
      </c>
      <c r="BB59" s="1" t="s">
        <v>82</v>
      </c>
      <c r="BC59" s="1" t="s">
        <v>82</v>
      </c>
      <c r="BD59" s="1" t="s">
        <v>147</v>
      </c>
    </row>
    <row r="60" spans="1:57" ht="98" hidden="1">
      <c r="A60" s="84" t="s">
        <v>86</v>
      </c>
      <c r="B60" s="85" t="s">
        <v>230</v>
      </c>
      <c r="C60" s="85" t="s">
        <v>3</v>
      </c>
      <c r="D60" s="86" t="s">
        <v>231</v>
      </c>
      <c r="E60" s="82" t="s">
        <v>1050</v>
      </c>
      <c r="F60" s="85"/>
      <c r="G60" s="85" t="s">
        <v>159</v>
      </c>
      <c r="H60" s="85" t="s">
        <v>93</v>
      </c>
      <c r="I60" s="85" t="s">
        <v>94</v>
      </c>
      <c r="J60" s="85"/>
      <c r="K60" s="85"/>
      <c r="L60" s="82" t="s">
        <v>81</v>
      </c>
      <c r="M60" s="82" t="s">
        <v>81</v>
      </c>
      <c r="N60" s="82" t="s">
        <v>81</v>
      </c>
      <c r="O60" s="82" t="s">
        <v>81</v>
      </c>
      <c r="P60" s="82"/>
      <c r="Q60" s="82"/>
      <c r="R60" s="82"/>
      <c r="S60" s="82"/>
      <c r="T60" s="82" t="s">
        <v>81</v>
      </c>
      <c r="U60" s="82"/>
      <c r="V60" s="82"/>
      <c r="W60" s="82"/>
      <c r="X60" s="82"/>
      <c r="Y60" s="82"/>
      <c r="Z60" s="82"/>
      <c r="AA60" s="82"/>
      <c r="AB60" s="82"/>
      <c r="AC60" s="82"/>
      <c r="AD60" s="82"/>
      <c r="AE60" s="82"/>
      <c r="AF60" s="82"/>
      <c r="AG60" s="82"/>
      <c r="AH60" s="82"/>
      <c r="AI60" s="82"/>
      <c r="AJ60" s="82" t="s">
        <v>81</v>
      </c>
      <c r="AK60" s="82"/>
      <c r="AL60" s="82"/>
      <c r="AM60" s="82"/>
      <c r="AN60" s="82"/>
      <c r="AO60" s="82"/>
      <c r="AP60" s="82"/>
      <c r="AQ60" s="82"/>
      <c r="AR60" s="82"/>
      <c r="AS60" s="82"/>
      <c r="AT60" s="82"/>
      <c r="AU60" s="82"/>
      <c r="AV60" s="82"/>
      <c r="AW60" s="1" t="s">
        <v>97</v>
      </c>
      <c r="AX60" s="1" t="s">
        <v>83</v>
      </c>
      <c r="AY60" s="1" t="s">
        <v>97</v>
      </c>
      <c r="AZ60" s="1" t="s">
        <v>83</v>
      </c>
      <c r="BA60" s="1" t="s">
        <v>82</v>
      </c>
      <c r="BB60" s="1" t="s">
        <v>83</v>
      </c>
      <c r="BC60" s="1" t="s">
        <v>83</v>
      </c>
      <c r="BD60" s="1" t="s">
        <v>147</v>
      </c>
    </row>
    <row r="61" spans="1:57" ht="154" hidden="1">
      <c r="A61" s="84" t="s">
        <v>86</v>
      </c>
      <c r="B61" s="85" t="s">
        <v>230</v>
      </c>
      <c r="C61" s="85" t="s">
        <v>90</v>
      </c>
      <c r="D61" s="86" t="s">
        <v>232</v>
      </c>
      <c r="E61" s="82" t="s">
        <v>1051</v>
      </c>
      <c r="F61" s="85"/>
      <c r="G61" s="85" t="s">
        <v>159</v>
      </c>
      <c r="H61" s="85" t="s">
        <v>93</v>
      </c>
      <c r="I61" s="85" t="s">
        <v>94</v>
      </c>
      <c r="J61" s="85"/>
      <c r="K61" s="85"/>
      <c r="L61" s="82" t="s">
        <v>81</v>
      </c>
      <c r="M61" s="82" t="s">
        <v>81</v>
      </c>
      <c r="N61" s="82" t="s">
        <v>81</v>
      </c>
      <c r="O61" s="82" t="s">
        <v>81</v>
      </c>
      <c r="P61" s="82" t="s">
        <v>81</v>
      </c>
      <c r="Q61" s="82" t="s">
        <v>81</v>
      </c>
      <c r="R61" s="82" t="s">
        <v>81</v>
      </c>
      <c r="S61" s="82" t="s">
        <v>81</v>
      </c>
      <c r="T61" s="82" t="s">
        <v>81</v>
      </c>
      <c r="U61" s="82" t="s">
        <v>81</v>
      </c>
      <c r="V61" s="82" t="s">
        <v>81</v>
      </c>
      <c r="W61" s="82" t="s">
        <v>233</v>
      </c>
      <c r="X61" s="82" t="s">
        <v>81</v>
      </c>
      <c r="Y61" s="82" t="s">
        <v>81</v>
      </c>
      <c r="Z61" s="82" t="s">
        <v>81</v>
      </c>
      <c r="AA61" s="82" t="s">
        <v>81</v>
      </c>
      <c r="AB61" s="82" t="s">
        <v>81</v>
      </c>
      <c r="AC61" s="82" t="s">
        <v>81</v>
      </c>
      <c r="AD61" s="82" t="s">
        <v>81</v>
      </c>
      <c r="AE61" s="82" t="s">
        <v>81</v>
      </c>
      <c r="AF61" s="82" t="s">
        <v>81</v>
      </c>
      <c r="AG61" s="82" t="s">
        <v>81</v>
      </c>
      <c r="AH61" s="82" t="s">
        <v>81</v>
      </c>
      <c r="AI61" s="82" t="s">
        <v>81</v>
      </c>
      <c r="AJ61" s="82" t="s">
        <v>81</v>
      </c>
      <c r="AK61" s="82" t="s">
        <v>81</v>
      </c>
      <c r="AL61" s="82" t="s">
        <v>81</v>
      </c>
      <c r="AM61" s="82" t="s">
        <v>81</v>
      </c>
      <c r="AN61" s="82" t="s">
        <v>81</v>
      </c>
      <c r="AO61" s="82" t="s">
        <v>81</v>
      </c>
      <c r="AP61" s="82" t="s">
        <v>81</v>
      </c>
      <c r="AQ61" s="82" t="s">
        <v>81</v>
      </c>
      <c r="AR61" s="82" t="s">
        <v>81</v>
      </c>
      <c r="AS61" s="82" t="s">
        <v>81</v>
      </c>
      <c r="AT61" s="82" t="s">
        <v>81</v>
      </c>
      <c r="AU61" s="82" t="s">
        <v>81</v>
      </c>
      <c r="AV61" s="82" t="s">
        <v>81</v>
      </c>
      <c r="AW61" s="1" t="s">
        <v>97</v>
      </c>
      <c r="AX61" s="1" t="s">
        <v>97</v>
      </c>
      <c r="AY61" s="1" t="s">
        <v>97</v>
      </c>
      <c r="AZ61" s="1" t="s">
        <v>82</v>
      </c>
      <c r="BA61" s="1" t="s">
        <v>83</v>
      </c>
      <c r="BB61" s="1" t="s">
        <v>83</v>
      </c>
      <c r="BC61" s="1" t="s">
        <v>82</v>
      </c>
      <c r="BD61" s="1" t="s">
        <v>147</v>
      </c>
    </row>
    <row r="62" spans="1:57" ht="56" hidden="1">
      <c r="A62" s="84" t="s">
        <v>86</v>
      </c>
      <c r="B62" s="85" t="s">
        <v>230</v>
      </c>
      <c r="C62" s="85" t="s">
        <v>90</v>
      </c>
      <c r="D62" s="86" t="s">
        <v>234</v>
      </c>
      <c r="E62" s="82" t="s">
        <v>1052</v>
      </c>
      <c r="F62" s="85"/>
      <c r="G62" s="85" t="s">
        <v>74</v>
      </c>
      <c r="H62" s="85" t="s">
        <v>93</v>
      </c>
      <c r="I62" s="85" t="s">
        <v>94</v>
      </c>
      <c r="J62" s="85"/>
      <c r="K62" s="85"/>
      <c r="L62" s="82" t="s">
        <v>81</v>
      </c>
      <c r="M62" s="82" t="s">
        <v>81</v>
      </c>
      <c r="N62" s="82" t="s">
        <v>81</v>
      </c>
      <c r="O62" s="82" t="s">
        <v>81</v>
      </c>
      <c r="P62" s="82" t="s">
        <v>81</v>
      </c>
      <c r="Q62" s="82" t="s">
        <v>81</v>
      </c>
      <c r="R62" s="82" t="s">
        <v>81</v>
      </c>
      <c r="S62" s="82"/>
      <c r="T62" s="82" t="s">
        <v>81</v>
      </c>
      <c r="U62" s="82" t="s">
        <v>81</v>
      </c>
      <c r="V62" s="82" t="s">
        <v>81</v>
      </c>
      <c r="W62" s="82" t="s">
        <v>81</v>
      </c>
      <c r="X62" s="82" t="s">
        <v>81</v>
      </c>
      <c r="Y62" s="82" t="s">
        <v>81</v>
      </c>
      <c r="Z62" s="82" t="s">
        <v>81</v>
      </c>
      <c r="AA62" s="82" t="s">
        <v>81</v>
      </c>
      <c r="AB62" s="82" t="s">
        <v>81</v>
      </c>
      <c r="AC62" s="82" t="s">
        <v>81</v>
      </c>
      <c r="AD62" s="82" t="s">
        <v>81</v>
      </c>
      <c r="AE62" s="82" t="s">
        <v>81</v>
      </c>
      <c r="AF62" s="82" t="s">
        <v>81</v>
      </c>
      <c r="AG62" s="82" t="s">
        <v>81</v>
      </c>
      <c r="AH62" s="82" t="s">
        <v>81</v>
      </c>
      <c r="AI62" s="82" t="s">
        <v>81</v>
      </c>
      <c r="AJ62" s="82" t="s">
        <v>81</v>
      </c>
      <c r="AK62" s="82" t="s">
        <v>81</v>
      </c>
      <c r="AL62" s="82" t="s">
        <v>81</v>
      </c>
      <c r="AM62" s="82" t="s">
        <v>81</v>
      </c>
      <c r="AN62" s="82" t="s">
        <v>81</v>
      </c>
      <c r="AO62" s="82" t="s">
        <v>81</v>
      </c>
      <c r="AP62" s="82" t="s">
        <v>81</v>
      </c>
      <c r="AQ62" s="82" t="s">
        <v>81</v>
      </c>
      <c r="AR62" s="82" t="s">
        <v>81</v>
      </c>
      <c r="AS62" s="82" t="s">
        <v>81</v>
      </c>
      <c r="AT62" s="82"/>
      <c r="AU62" s="82" t="s">
        <v>81</v>
      </c>
      <c r="AV62" s="82"/>
      <c r="AW62" s="1" t="s">
        <v>97</v>
      </c>
      <c r="AX62" s="1" t="s">
        <v>97</v>
      </c>
      <c r="AY62" s="1" t="s">
        <v>97</v>
      </c>
      <c r="AZ62" s="1" t="s">
        <v>82</v>
      </c>
      <c r="BA62" s="1" t="s">
        <v>82</v>
      </c>
      <c r="BB62" s="1" t="s">
        <v>83</v>
      </c>
      <c r="BC62" s="1" t="s">
        <v>83</v>
      </c>
      <c r="BD62" s="1" t="s">
        <v>147</v>
      </c>
    </row>
    <row r="63" spans="1:57" ht="42" hidden="1">
      <c r="A63" s="84" t="s">
        <v>86</v>
      </c>
      <c r="B63" s="85" t="s">
        <v>230</v>
      </c>
      <c r="C63" s="85" t="s">
        <v>90</v>
      </c>
      <c r="D63" s="86" t="s">
        <v>235</v>
      </c>
      <c r="E63" s="82" t="s">
        <v>1053</v>
      </c>
      <c r="F63" s="85"/>
      <c r="G63" s="85" t="s">
        <v>150</v>
      </c>
      <c r="H63" s="85" t="s">
        <v>93</v>
      </c>
      <c r="I63" s="85" t="s">
        <v>94</v>
      </c>
      <c r="J63" s="85"/>
      <c r="K63" s="85"/>
      <c r="L63" s="82"/>
      <c r="M63" s="82" t="s">
        <v>81</v>
      </c>
      <c r="N63" s="82" t="s">
        <v>81</v>
      </c>
      <c r="O63" s="82"/>
      <c r="P63" s="82"/>
      <c r="Q63" s="82" t="s">
        <v>81</v>
      </c>
      <c r="R63" s="82" t="s">
        <v>81</v>
      </c>
      <c r="S63" s="82"/>
      <c r="T63" s="82" t="s">
        <v>81</v>
      </c>
      <c r="U63" s="82" t="s">
        <v>81</v>
      </c>
      <c r="V63" s="82" t="s">
        <v>81</v>
      </c>
      <c r="W63" s="82" t="s">
        <v>81</v>
      </c>
      <c r="X63" s="82" t="s">
        <v>81</v>
      </c>
      <c r="Y63" s="82" t="s">
        <v>81</v>
      </c>
      <c r="Z63" s="82" t="s">
        <v>81</v>
      </c>
      <c r="AA63" s="82" t="s">
        <v>81</v>
      </c>
      <c r="AB63" s="82" t="s">
        <v>81</v>
      </c>
      <c r="AC63" s="82" t="s">
        <v>81</v>
      </c>
      <c r="AD63" s="82" t="s">
        <v>81</v>
      </c>
      <c r="AE63" s="82" t="s">
        <v>81</v>
      </c>
      <c r="AF63" s="82" t="s">
        <v>81</v>
      </c>
      <c r="AG63" s="82" t="s">
        <v>81</v>
      </c>
      <c r="AH63" s="82" t="s">
        <v>81</v>
      </c>
      <c r="AI63" s="82" t="s">
        <v>81</v>
      </c>
      <c r="AJ63" s="82" t="s">
        <v>81</v>
      </c>
      <c r="AK63" s="82" t="s">
        <v>81</v>
      </c>
      <c r="AL63" s="82" t="s">
        <v>81</v>
      </c>
      <c r="AM63" s="82" t="s">
        <v>81</v>
      </c>
      <c r="AN63" s="82" t="s">
        <v>81</v>
      </c>
      <c r="AO63" s="82" t="s">
        <v>81</v>
      </c>
      <c r="AP63" s="82" t="s">
        <v>81</v>
      </c>
      <c r="AQ63" s="82" t="s">
        <v>81</v>
      </c>
      <c r="AR63" s="82" t="s">
        <v>81</v>
      </c>
      <c r="AS63" s="82" t="s">
        <v>81</v>
      </c>
      <c r="AT63" s="82" t="s">
        <v>81</v>
      </c>
      <c r="AU63" s="82" t="s">
        <v>81</v>
      </c>
      <c r="AV63" s="82" t="s">
        <v>81</v>
      </c>
      <c r="AW63" s="1" t="s">
        <v>83</v>
      </c>
      <c r="AX63" s="1" t="s">
        <v>83</v>
      </c>
      <c r="AY63" s="1" t="s">
        <v>83</v>
      </c>
      <c r="AZ63" s="1" t="s">
        <v>83</v>
      </c>
      <c r="BA63" s="1" t="s">
        <v>83</v>
      </c>
      <c r="BB63" s="1" t="s">
        <v>97</v>
      </c>
      <c r="BC63" s="1" t="s">
        <v>83</v>
      </c>
      <c r="BD63" s="1" t="s">
        <v>147</v>
      </c>
    </row>
    <row r="64" spans="1:57" ht="42" hidden="1">
      <c r="A64" s="84" t="s">
        <v>86</v>
      </c>
      <c r="B64" s="85" t="s">
        <v>230</v>
      </c>
      <c r="C64" s="85" t="s">
        <v>90</v>
      </c>
      <c r="D64" s="86" t="s">
        <v>236</v>
      </c>
      <c r="E64" s="82" t="s">
        <v>1054</v>
      </c>
      <c r="F64" s="85"/>
      <c r="G64" s="85" t="s">
        <v>74</v>
      </c>
      <c r="H64" s="85" t="s">
        <v>93</v>
      </c>
      <c r="I64" s="85" t="s">
        <v>76</v>
      </c>
      <c r="J64" s="85"/>
      <c r="K64" s="85"/>
      <c r="L64" s="82" t="s">
        <v>79</v>
      </c>
      <c r="M64" s="82"/>
      <c r="N64" s="82"/>
      <c r="O64" s="82"/>
      <c r="P64" s="82"/>
      <c r="Q64" s="82" t="s">
        <v>81</v>
      </c>
      <c r="R64" s="82" t="s">
        <v>81</v>
      </c>
      <c r="S64" s="82"/>
      <c r="T64" s="82"/>
      <c r="U64" s="82"/>
      <c r="V64" s="82"/>
      <c r="W64" s="82"/>
      <c r="X64" s="82"/>
      <c r="Y64" s="82"/>
      <c r="Z64" s="82"/>
      <c r="AA64" s="82"/>
      <c r="AB64" s="82"/>
      <c r="AC64" s="82"/>
      <c r="AD64" s="82"/>
      <c r="AE64" s="82"/>
      <c r="AF64" s="82"/>
      <c r="AG64" s="82"/>
      <c r="AH64" s="82"/>
      <c r="AI64" s="82"/>
      <c r="AJ64" s="82" t="s">
        <v>81</v>
      </c>
      <c r="AK64" s="82"/>
      <c r="AL64" s="82"/>
      <c r="AM64" s="82"/>
      <c r="AN64" s="82"/>
      <c r="AO64" s="82"/>
      <c r="AP64" s="82"/>
      <c r="AQ64" s="82"/>
      <c r="AR64" s="82"/>
      <c r="AS64" s="82"/>
      <c r="AT64" s="82"/>
      <c r="AU64" s="82"/>
      <c r="AV64" s="82"/>
      <c r="AW64" s="1" t="s">
        <v>83</v>
      </c>
      <c r="AX64" s="1" t="s">
        <v>97</v>
      </c>
      <c r="AY64" s="1" t="s">
        <v>97</v>
      </c>
      <c r="AZ64" s="1" t="s">
        <v>82</v>
      </c>
      <c r="BA64" s="1" t="s">
        <v>82</v>
      </c>
      <c r="BB64" s="1" t="s">
        <v>82</v>
      </c>
      <c r="BC64" s="1" t="s">
        <v>83</v>
      </c>
      <c r="BD64" s="1" t="s">
        <v>147</v>
      </c>
    </row>
    <row r="65" spans="1:56" ht="42" hidden="1">
      <c r="A65" s="84" t="s">
        <v>86</v>
      </c>
      <c r="B65" s="85" t="s">
        <v>230</v>
      </c>
      <c r="C65" s="85" t="s">
        <v>90</v>
      </c>
      <c r="D65" s="86" t="s">
        <v>135</v>
      </c>
      <c r="E65" s="82" t="s">
        <v>1055</v>
      </c>
      <c r="F65" s="85"/>
      <c r="G65" s="85" t="s">
        <v>150</v>
      </c>
      <c r="H65" s="85" t="s">
        <v>75</v>
      </c>
      <c r="I65" s="85" t="s">
        <v>76</v>
      </c>
      <c r="J65" s="85"/>
      <c r="K65" s="85"/>
      <c r="L65" s="82" t="s">
        <v>79</v>
      </c>
      <c r="M65" s="82" t="s">
        <v>79</v>
      </c>
      <c r="N65" s="82"/>
      <c r="O65" s="82"/>
      <c r="P65" s="82"/>
      <c r="Q65" s="82" t="s">
        <v>81</v>
      </c>
      <c r="R65" s="82" t="s">
        <v>81</v>
      </c>
      <c r="S65" s="82"/>
      <c r="T65" s="82" t="s">
        <v>81</v>
      </c>
      <c r="U65" s="82" t="s">
        <v>81</v>
      </c>
      <c r="V65" s="82" t="s">
        <v>81</v>
      </c>
      <c r="W65" s="82" t="s">
        <v>81</v>
      </c>
      <c r="X65" s="82" t="s">
        <v>81</v>
      </c>
      <c r="Y65" s="82" t="s">
        <v>81</v>
      </c>
      <c r="Z65" s="82" t="s">
        <v>81</v>
      </c>
      <c r="AA65" s="82" t="s">
        <v>81</v>
      </c>
      <c r="AB65" s="82" t="s">
        <v>81</v>
      </c>
      <c r="AC65" s="82" t="s">
        <v>81</v>
      </c>
      <c r="AD65" s="82" t="s">
        <v>81</v>
      </c>
      <c r="AE65" s="82" t="s">
        <v>81</v>
      </c>
      <c r="AF65" s="82" t="s">
        <v>81</v>
      </c>
      <c r="AG65" s="82" t="s">
        <v>81</v>
      </c>
      <c r="AH65" s="82" t="s">
        <v>81</v>
      </c>
      <c r="AI65" s="82" t="s">
        <v>81</v>
      </c>
      <c r="AJ65" s="82" t="s">
        <v>81</v>
      </c>
      <c r="AK65" s="82" t="s">
        <v>81</v>
      </c>
      <c r="AL65" s="82" t="s">
        <v>81</v>
      </c>
      <c r="AM65" s="82" t="s">
        <v>81</v>
      </c>
      <c r="AN65" s="82" t="s">
        <v>81</v>
      </c>
      <c r="AO65" s="82" t="s">
        <v>81</v>
      </c>
      <c r="AP65" s="82" t="s">
        <v>81</v>
      </c>
      <c r="AQ65" s="82" t="s">
        <v>81</v>
      </c>
      <c r="AR65" s="82" t="s">
        <v>81</v>
      </c>
      <c r="AS65" s="82" t="s">
        <v>81</v>
      </c>
      <c r="AT65" s="82" t="s">
        <v>81</v>
      </c>
      <c r="AU65" s="82" t="s">
        <v>81</v>
      </c>
      <c r="AV65" s="82" t="s">
        <v>81</v>
      </c>
      <c r="AW65" s="1" t="s">
        <v>82</v>
      </c>
      <c r="AX65" s="1" t="s">
        <v>83</v>
      </c>
      <c r="AY65" s="1" t="s">
        <v>82</v>
      </c>
      <c r="AZ65" s="1" t="s">
        <v>82</v>
      </c>
      <c r="BA65" s="1" t="s">
        <v>82</v>
      </c>
      <c r="BB65" s="1" t="s">
        <v>82</v>
      </c>
      <c r="BC65" s="1" t="s">
        <v>83</v>
      </c>
      <c r="BD65" s="1" t="s">
        <v>147</v>
      </c>
    </row>
    <row r="66" spans="1:56" ht="42" hidden="1">
      <c r="A66" s="84" t="s">
        <v>86</v>
      </c>
      <c r="B66" s="85" t="s">
        <v>230</v>
      </c>
      <c r="C66" s="85" t="s">
        <v>90</v>
      </c>
      <c r="D66" s="86" t="s">
        <v>237</v>
      </c>
      <c r="E66" s="82" t="s">
        <v>1056</v>
      </c>
      <c r="F66" s="85"/>
      <c r="G66" s="85" t="s">
        <v>74</v>
      </c>
      <c r="H66" s="85" t="s">
        <v>92</v>
      </c>
      <c r="I66" s="85" t="s">
        <v>94</v>
      </c>
      <c r="J66" s="85"/>
      <c r="K66" s="85"/>
      <c r="L66" s="82" t="s">
        <v>79</v>
      </c>
      <c r="M66" s="82" t="s">
        <v>79</v>
      </c>
      <c r="N66" s="82"/>
      <c r="O66" s="82" t="s">
        <v>79</v>
      </c>
      <c r="P66" s="82"/>
      <c r="Q66" s="82" t="s">
        <v>81</v>
      </c>
      <c r="R66" s="82" t="s">
        <v>81</v>
      </c>
      <c r="S66" s="82"/>
      <c r="T66" s="82" t="s">
        <v>81</v>
      </c>
      <c r="U66" s="82" t="s">
        <v>81</v>
      </c>
      <c r="V66" s="82" t="s">
        <v>81</v>
      </c>
      <c r="W66" s="82" t="s">
        <v>81</v>
      </c>
      <c r="X66" s="82" t="s">
        <v>81</v>
      </c>
      <c r="Y66" s="82" t="s">
        <v>81</v>
      </c>
      <c r="Z66" s="82" t="s">
        <v>81</v>
      </c>
      <c r="AA66" s="82" t="s">
        <v>81</v>
      </c>
      <c r="AB66" s="82" t="s">
        <v>81</v>
      </c>
      <c r="AC66" s="82" t="s">
        <v>81</v>
      </c>
      <c r="AD66" s="82" t="s">
        <v>81</v>
      </c>
      <c r="AE66" s="82" t="s">
        <v>81</v>
      </c>
      <c r="AF66" s="82" t="s">
        <v>81</v>
      </c>
      <c r="AG66" s="82" t="s">
        <v>81</v>
      </c>
      <c r="AH66" s="82" t="s">
        <v>81</v>
      </c>
      <c r="AI66" s="82" t="s">
        <v>81</v>
      </c>
      <c r="AJ66" s="82" t="s">
        <v>81</v>
      </c>
      <c r="AK66" s="82" t="s">
        <v>81</v>
      </c>
      <c r="AL66" s="82" t="s">
        <v>81</v>
      </c>
      <c r="AM66" s="82" t="s">
        <v>81</v>
      </c>
      <c r="AN66" s="82" t="s">
        <v>81</v>
      </c>
      <c r="AO66" s="82" t="s">
        <v>81</v>
      </c>
      <c r="AP66" s="82" t="s">
        <v>81</v>
      </c>
      <c r="AQ66" s="82" t="s">
        <v>81</v>
      </c>
      <c r="AR66" s="82" t="s">
        <v>81</v>
      </c>
      <c r="AS66" s="82" t="s">
        <v>81</v>
      </c>
      <c r="AT66" s="82"/>
      <c r="AU66" s="82" t="s">
        <v>81</v>
      </c>
      <c r="AV66" s="82" t="s">
        <v>81</v>
      </c>
      <c r="AW66" s="1" t="s">
        <v>82</v>
      </c>
      <c r="AX66" s="1" t="s">
        <v>82</v>
      </c>
      <c r="AY66" s="1" t="s">
        <v>82</v>
      </c>
      <c r="AZ66" s="1" t="s">
        <v>82</v>
      </c>
      <c r="BA66" s="1" t="s">
        <v>82</v>
      </c>
      <c r="BB66" s="1" t="s">
        <v>82</v>
      </c>
      <c r="BC66" s="1" t="s">
        <v>82</v>
      </c>
      <c r="BD66" s="1" t="s">
        <v>147</v>
      </c>
    </row>
    <row r="67" spans="1:56" ht="70" hidden="1">
      <c r="A67" s="84" t="s">
        <v>86</v>
      </c>
      <c r="B67" s="85" t="s">
        <v>238</v>
      </c>
      <c r="C67" s="85" t="s">
        <v>90</v>
      </c>
      <c r="D67" s="86" t="s">
        <v>135</v>
      </c>
      <c r="E67" s="82" t="s">
        <v>1057</v>
      </c>
      <c r="F67" s="85"/>
      <c r="G67" s="85" t="s">
        <v>74</v>
      </c>
      <c r="H67" s="85" t="s">
        <v>93</v>
      </c>
      <c r="I67" s="85" t="s">
        <v>76</v>
      </c>
      <c r="J67" s="85"/>
      <c r="K67" s="85"/>
      <c r="L67" s="82" t="s">
        <v>79</v>
      </c>
      <c r="M67" s="82" t="s">
        <v>79</v>
      </c>
      <c r="N67" s="82" t="s">
        <v>79</v>
      </c>
      <c r="O67" s="82" t="s">
        <v>79</v>
      </c>
      <c r="P67" s="82"/>
      <c r="Q67" s="82" t="s">
        <v>81</v>
      </c>
      <c r="R67" s="82" t="s">
        <v>81</v>
      </c>
      <c r="S67" s="82"/>
      <c r="T67" s="82" t="s">
        <v>81</v>
      </c>
      <c r="U67" s="82" t="s">
        <v>81</v>
      </c>
      <c r="V67" s="82" t="s">
        <v>81</v>
      </c>
      <c r="W67" s="82" t="s">
        <v>81</v>
      </c>
      <c r="X67" s="82" t="s">
        <v>81</v>
      </c>
      <c r="Y67" s="82" t="s">
        <v>81</v>
      </c>
      <c r="Z67" s="82" t="s">
        <v>81</v>
      </c>
      <c r="AA67" s="82" t="s">
        <v>81</v>
      </c>
      <c r="AB67" s="82" t="s">
        <v>81</v>
      </c>
      <c r="AC67" s="82" t="s">
        <v>81</v>
      </c>
      <c r="AD67" s="82" t="s">
        <v>81</v>
      </c>
      <c r="AE67" s="82" t="s">
        <v>81</v>
      </c>
      <c r="AF67" s="82" t="s">
        <v>81</v>
      </c>
      <c r="AG67" s="82" t="s">
        <v>81</v>
      </c>
      <c r="AH67" s="82" t="s">
        <v>81</v>
      </c>
      <c r="AI67" s="82" t="s">
        <v>81</v>
      </c>
      <c r="AJ67" s="82" t="s">
        <v>81</v>
      </c>
      <c r="AK67" s="82" t="s">
        <v>81</v>
      </c>
      <c r="AL67" s="82" t="s">
        <v>81</v>
      </c>
      <c r="AM67" s="82" t="s">
        <v>81</v>
      </c>
      <c r="AN67" s="82" t="s">
        <v>81</v>
      </c>
      <c r="AO67" s="82" t="s">
        <v>81</v>
      </c>
      <c r="AP67" s="82" t="s">
        <v>81</v>
      </c>
      <c r="AQ67" s="82" t="s">
        <v>81</v>
      </c>
      <c r="AR67" s="82" t="s">
        <v>81</v>
      </c>
      <c r="AS67" s="82" t="s">
        <v>81</v>
      </c>
      <c r="AT67" s="82" t="s">
        <v>81</v>
      </c>
      <c r="AU67" s="82" t="s">
        <v>81</v>
      </c>
      <c r="AV67" s="82" t="s">
        <v>81</v>
      </c>
      <c r="AW67" s="1" t="s">
        <v>82</v>
      </c>
      <c r="AX67" s="1" t="s">
        <v>83</v>
      </c>
      <c r="AY67" s="1" t="s">
        <v>82</v>
      </c>
      <c r="AZ67" s="1" t="s">
        <v>82</v>
      </c>
      <c r="BA67" s="1" t="s">
        <v>82</v>
      </c>
      <c r="BB67" s="1" t="s">
        <v>82</v>
      </c>
      <c r="BC67" s="1" t="s">
        <v>82</v>
      </c>
      <c r="BD67" s="1" t="s">
        <v>147</v>
      </c>
    </row>
    <row r="68" spans="1:56" ht="84" hidden="1">
      <c r="A68" s="84" t="s">
        <v>86</v>
      </c>
      <c r="B68" s="85" t="s">
        <v>238</v>
      </c>
      <c r="C68" s="85" t="s">
        <v>90</v>
      </c>
      <c r="D68" s="86" t="s">
        <v>108</v>
      </c>
      <c r="E68" s="82" t="s">
        <v>1058</v>
      </c>
      <c r="F68" s="85" t="s">
        <v>73</v>
      </c>
      <c r="G68" s="85" t="s">
        <v>93</v>
      </c>
      <c r="H68" s="85" t="s">
        <v>75</v>
      </c>
      <c r="I68" s="85" t="s">
        <v>76</v>
      </c>
      <c r="J68" s="85"/>
      <c r="K68" s="85"/>
      <c r="L68" s="82" t="s">
        <v>79</v>
      </c>
      <c r="M68" s="82" t="s">
        <v>79</v>
      </c>
      <c r="N68" s="82"/>
      <c r="O68" s="82"/>
      <c r="P68" s="82"/>
      <c r="Q68" s="82" t="s">
        <v>81</v>
      </c>
      <c r="R68" s="82" t="s">
        <v>81</v>
      </c>
      <c r="S68" s="82"/>
      <c r="T68" s="82" t="s">
        <v>81</v>
      </c>
      <c r="U68" s="82" t="s">
        <v>81</v>
      </c>
      <c r="V68" s="82" t="s">
        <v>81</v>
      </c>
      <c r="W68" s="82" t="s">
        <v>81</v>
      </c>
      <c r="X68" s="82" t="s">
        <v>81</v>
      </c>
      <c r="Y68" s="82" t="s">
        <v>81</v>
      </c>
      <c r="Z68" s="82" t="s">
        <v>81</v>
      </c>
      <c r="AA68" s="82" t="s">
        <v>81</v>
      </c>
      <c r="AB68" s="82" t="s">
        <v>81</v>
      </c>
      <c r="AC68" s="82" t="s">
        <v>81</v>
      </c>
      <c r="AD68" s="82" t="s">
        <v>81</v>
      </c>
      <c r="AE68" s="82" t="s">
        <v>81</v>
      </c>
      <c r="AF68" s="82" t="s">
        <v>81</v>
      </c>
      <c r="AG68" s="82" t="s">
        <v>81</v>
      </c>
      <c r="AH68" s="82" t="s">
        <v>81</v>
      </c>
      <c r="AI68" s="82" t="s">
        <v>81</v>
      </c>
      <c r="AJ68" s="82" t="s">
        <v>81</v>
      </c>
      <c r="AK68" s="82" t="s">
        <v>81</v>
      </c>
      <c r="AL68" s="82" t="s">
        <v>81</v>
      </c>
      <c r="AM68" s="82" t="s">
        <v>81</v>
      </c>
      <c r="AN68" s="82" t="s">
        <v>81</v>
      </c>
      <c r="AO68" s="82" t="s">
        <v>81</v>
      </c>
      <c r="AP68" s="82" t="s">
        <v>81</v>
      </c>
      <c r="AQ68" s="82" t="s">
        <v>81</v>
      </c>
      <c r="AR68" s="82" t="s">
        <v>81</v>
      </c>
      <c r="AS68" s="82" t="s">
        <v>81</v>
      </c>
      <c r="AT68" s="82" t="s">
        <v>81</v>
      </c>
      <c r="AU68" s="82" t="s">
        <v>81</v>
      </c>
      <c r="AV68" s="82"/>
      <c r="AW68" s="1" t="s">
        <v>82</v>
      </c>
      <c r="AX68" s="1" t="s">
        <v>82</v>
      </c>
      <c r="AY68" s="1" t="s">
        <v>83</v>
      </c>
      <c r="AZ68" s="1" t="s">
        <v>82</v>
      </c>
      <c r="BA68" s="1" t="s">
        <v>82</v>
      </c>
      <c r="BB68" s="1" t="s">
        <v>82</v>
      </c>
      <c r="BC68" s="1" t="s">
        <v>82</v>
      </c>
      <c r="BD68" s="1" t="s">
        <v>147</v>
      </c>
    </row>
    <row r="69" spans="1:56" ht="98">
      <c r="A69" s="84" t="s">
        <v>239</v>
      </c>
      <c r="B69" s="85" t="s">
        <v>238</v>
      </c>
      <c r="C69" s="85" t="s">
        <v>90</v>
      </c>
      <c r="D69" s="86" t="s">
        <v>240</v>
      </c>
      <c r="E69" s="82" t="s">
        <v>1127</v>
      </c>
      <c r="F69" s="85" t="s">
        <v>73</v>
      </c>
      <c r="G69" s="85" t="s">
        <v>74</v>
      </c>
      <c r="H69" s="85" t="s">
        <v>75</v>
      </c>
      <c r="I69" s="85" t="s">
        <v>76</v>
      </c>
      <c r="J69" s="85" t="s">
        <v>77</v>
      </c>
      <c r="K69" s="85" t="s">
        <v>114</v>
      </c>
      <c r="L69" s="82" t="s">
        <v>81</v>
      </c>
      <c r="M69" s="82" t="s">
        <v>81</v>
      </c>
      <c r="N69" s="82"/>
      <c r="O69" s="82"/>
      <c r="P69" s="82" t="s">
        <v>81</v>
      </c>
      <c r="Q69" s="82" t="s">
        <v>81</v>
      </c>
      <c r="R69" s="82" t="s">
        <v>81</v>
      </c>
      <c r="S69" s="82" t="s">
        <v>81</v>
      </c>
      <c r="T69" s="82"/>
      <c r="U69" s="82"/>
      <c r="V69" s="82" t="s">
        <v>81</v>
      </c>
      <c r="W69" s="82"/>
      <c r="X69" s="82"/>
      <c r="Y69" s="82" t="s">
        <v>81</v>
      </c>
      <c r="Z69" s="82"/>
      <c r="AA69" s="82" t="s">
        <v>81</v>
      </c>
      <c r="AB69" s="82" t="s">
        <v>81</v>
      </c>
      <c r="AC69" s="82"/>
      <c r="AD69" s="82" t="s">
        <v>81</v>
      </c>
      <c r="AE69" s="82"/>
      <c r="AF69" s="82"/>
      <c r="AG69" s="82"/>
      <c r="AH69" s="82"/>
      <c r="AI69" s="82" t="s">
        <v>81</v>
      </c>
      <c r="AJ69" s="82"/>
      <c r="AK69" s="82"/>
      <c r="AL69" s="82"/>
      <c r="AM69" s="82"/>
      <c r="AN69" s="82"/>
      <c r="AO69" s="82"/>
      <c r="AP69" s="82" t="s">
        <v>81</v>
      </c>
      <c r="AQ69" s="82" t="s">
        <v>81</v>
      </c>
      <c r="AR69" s="82"/>
      <c r="AS69" s="82" t="s">
        <v>81</v>
      </c>
      <c r="AT69" s="82"/>
      <c r="AU69" s="82" t="s">
        <v>81</v>
      </c>
      <c r="AV69" s="82"/>
      <c r="AW69" s="1" t="s">
        <v>82</v>
      </c>
      <c r="AX69" s="1" t="s">
        <v>83</v>
      </c>
      <c r="AY69" s="1" t="s">
        <v>83</v>
      </c>
      <c r="AZ69" s="1" t="s">
        <v>82</v>
      </c>
      <c r="BA69" s="1" t="s">
        <v>82</v>
      </c>
      <c r="BB69" s="1" t="s">
        <v>82</v>
      </c>
      <c r="BC69" s="1" t="s">
        <v>82</v>
      </c>
      <c r="BD69" s="1" t="s">
        <v>147</v>
      </c>
    </row>
    <row r="70" spans="1:56" ht="70" hidden="1">
      <c r="A70" s="84" t="s">
        <v>86</v>
      </c>
      <c r="B70" s="85" t="s">
        <v>238</v>
      </c>
      <c r="C70" s="85" t="s">
        <v>90</v>
      </c>
      <c r="D70" s="86" t="s">
        <v>241</v>
      </c>
      <c r="E70" s="82" t="s">
        <v>1059</v>
      </c>
      <c r="F70" s="85" t="s">
        <v>102</v>
      </c>
      <c r="G70" s="85" t="s">
        <v>74</v>
      </c>
      <c r="H70" s="85" t="s">
        <v>93</v>
      </c>
      <c r="I70" s="85" t="s">
        <v>94</v>
      </c>
      <c r="J70" s="85"/>
      <c r="K70" s="85"/>
      <c r="L70" s="82" t="s">
        <v>79</v>
      </c>
      <c r="M70" s="82" t="s">
        <v>79</v>
      </c>
      <c r="N70" s="82"/>
      <c r="O70" s="82"/>
      <c r="P70" s="82"/>
      <c r="Q70" s="82" t="s">
        <v>81</v>
      </c>
      <c r="R70" s="82" t="s">
        <v>81</v>
      </c>
      <c r="S70" s="82"/>
      <c r="T70" s="82" t="s">
        <v>81</v>
      </c>
      <c r="U70" s="82" t="s">
        <v>81</v>
      </c>
      <c r="V70" s="82" t="s">
        <v>81</v>
      </c>
      <c r="W70" s="82" t="s">
        <v>81</v>
      </c>
      <c r="X70" s="82" t="s">
        <v>81</v>
      </c>
      <c r="Y70" s="82" t="s">
        <v>81</v>
      </c>
      <c r="Z70" s="82" t="s">
        <v>81</v>
      </c>
      <c r="AA70" s="82" t="s">
        <v>81</v>
      </c>
      <c r="AB70" s="82" t="s">
        <v>81</v>
      </c>
      <c r="AC70" s="82" t="s">
        <v>81</v>
      </c>
      <c r="AD70" s="82" t="s">
        <v>81</v>
      </c>
      <c r="AE70" s="82" t="s">
        <v>81</v>
      </c>
      <c r="AF70" s="82" t="s">
        <v>81</v>
      </c>
      <c r="AG70" s="82" t="s">
        <v>81</v>
      </c>
      <c r="AH70" s="82" t="s">
        <v>81</v>
      </c>
      <c r="AI70" s="82" t="s">
        <v>81</v>
      </c>
      <c r="AJ70" s="82" t="s">
        <v>81</v>
      </c>
      <c r="AK70" s="82" t="s">
        <v>81</v>
      </c>
      <c r="AL70" s="82" t="s">
        <v>81</v>
      </c>
      <c r="AM70" s="82" t="s">
        <v>81</v>
      </c>
      <c r="AN70" s="82" t="s">
        <v>81</v>
      </c>
      <c r="AO70" s="82" t="s">
        <v>81</v>
      </c>
      <c r="AP70" s="82" t="s">
        <v>81</v>
      </c>
      <c r="AQ70" s="82" t="s">
        <v>81</v>
      </c>
      <c r="AR70" s="82" t="s">
        <v>81</v>
      </c>
      <c r="AS70" s="82" t="s">
        <v>81</v>
      </c>
      <c r="AT70" s="82" t="s">
        <v>81</v>
      </c>
      <c r="AU70" s="82" t="s">
        <v>81</v>
      </c>
      <c r="AV70" s="82" t="s">
        <v>81</v>
      </c>
      <c r="AW70" s="1" t="s">
        <v>97</v>
      </c>
      <c r="AX70" s="1" t="s">
        <v>83</v>
      </c>
      <c r="AY70" s="1" t="s">
        <v>83</v>
      </c>
      <c r="AZ70" s="1" t="s">
        <v>83</v>
      </c>
      <c r="BA70" s="1" t="s">
        <v>82</v>
      </c>
      <c r="BB70" s="1" t="s">
        <v>82</v>
      </c>
      <c r="BC70" s="1" t="s">
        <v>83</v>
      </c>
      <c r="BD70" s="1" t="s">
        <v>147</v>
      </c>
    </row>
    <row r="71" spans="1:56" ht="70" hidden="1">
      <c r="A71" s="84" t="s">
        <v>86</v>
      </c>
      <c r="B71" s="85" t="s">
        <v>242</v>
      </c>
      <c r="C71" s="85" t="s">
        <v>90</v>
      </c>
      <c r="D71" s="86" t="s">
        <v>243</v>
      </c>
      <c r="E71" s="82" t="s">
        <v>1060</v>
      </c>
      <c r="F71" s="85"/>
      <c r="G71" s="85" t="s">
        <v>159</v>
      </c>
      <c r="H71" s="85"/>
      <c r="I71" s="85" t="s">
        <v>76</v>
      </c>
      <c r="J71" s="85"/>
      <c r="K71" s="85"/>
      <c r="L71" s="82" t="s">
        <v>79</v>
      </c>
      <c r="M71" s="82" t="s">
        <v>79</v>
      </c>
      <c r="N71" s="82"/>
      <c r="O71" s="82"/>
      <c r="P71" s="82"/>
      <c r="Q71" s="82" t="s">
        <v>81</v>
      </c>
      <c r="R71" s="82" t="s">
        <v>81</v>
      </c>
      <c r="S71" s="82"/>
      <c r="T71" s="82" t="s">
        <v>81</v>
      </c>
      <c r="U71" s="82" t="s">
        <v>81</v>
      </c>
      <c r="V71" s="82" t="s">
        <v>81</v>
      </c>
      <c r="W71" s="82" t="s">
        <v>81</v>
      </c>
      <c r="X71" s="82" t="s">
        <v>81</v>
      </c>
      <c r="Y71" s="82" t="s">
        <v>81</v>
      </c>
      <c r="Z71" s="82" t="s">
        <v>81</v>
      </c>
      <c r="AA71" s="82" t="s">
        <v>81</v>
      </c>
      <c r="AB71" s="82" t="s">
        <v>81</v>
      </c>
      <c r="AC71" s="82" t="s">
        <v>81</v>
      </c>
      <c r="AD71" s="82" t="s">
        <v>81</v>
      </c>
      <c r="AE71" s="82" t="s">
        <v>81</v>
      </c>
      <c r="AF71" s="82" t="s">
        <v>81</v>
      </c>
      <c r="AG71" s="82" t="s">
        <v>81</v>
      </c>
      <c r="AH71" s="82" t="s">
        <v>81</v>
      </c>
      <c r="AI71" s="82" t="s">
        <v>81</v>
      </c>
      <c r="AJ71" s="82" t="s">
        <v>81</v>
      </c>
      <c r="AK71" s="82" t="s">
        <v>81</v>
      </c>
      <c r="AL71" s="82" t="s">
        <v>81</v>
      </c>
      <c r="AM71" s="82" t="s">
        <v>81</v>
      </c>
      <c r="AN71" s="82" t="s">
        <v>81</v>
      </c>
      <c r="AO71" s="82" t="s">
        <v>81</v>
      </c>
      <c r="AP71" s="82" t="s">
        <v>81</v>
      </c>
      <c r="AQ71" s="82" t="s">
        <v>81</v>
      </c>
      <c r="AR71" s="82" t="s">
        <v>81</v>
      </c>
      <c r="AS71" s="82" t="s">
        <v>81</v>
      </c>
      <c r="AT71" s="82"/>
      <c r="AU71" s="82" t="s">
        <v>81</v>
      </c>
      <c r="AV71" s="82" t="s">
        <v>81</v>
      </c>
      <c r="AW71" s="1" t="s">
        <v>83</v>
      </c>
      <c r="AX71" s="1" t="s">
        <v>83</v>
      </c>
      <c r="AY71" s="1" t="s">
        <v>97</v>
      </c>
      <c r="AZ71" s="1" t="s">
        <v>83</v>
      </c>
      <c r="BA71" s="1" t="s">
        <v>83</v>
      </c>
      <c r="BB71" s="1" t="s">
        <v>97</v>
      </c>
      <c r="BC71" s="1" t="s">
        <v>83</v>
      </c>
      <c r="BD71" s="1" t="s">
        <v>147</v>
      </c>
    </row>
    <row r="72" spans="1:56" ht="56" hidden="1">
      <c r="A72" s="84" t="s">
        <v>86</v>
      </c>
      <c r="B72" s="85" t="s">
        <v>242</v>
      </c>
      <c r="C72" s="85" t="s">
        <v>90</v>
      </c>
      <c r="D72" s="86" t="s">
        <v>244</v>
      </c>
      <c r="E72" s="82" t="s">
        <v>1061</v>
      </c>
      <c r="F72" s="85"/>
      <c r="G72" s="85" t="s">
        <v>159</v>
      </c>
      <c r="H72" s="85"/>
      <c r="I72" s="85" t="s">
        <v>94</v>
      </c>
      <c r="J72" s="85"/>
      <c r="K72" s="85"/>
      <c r="L72" s="82" t="s">
        <v>79</v>
      </c>
      <c r="M72" s="82" t="s">
        <v>79</v>
      </c>
      <c r="N72" s="82"/>
      <c r="O72" s="82"/>
      <c r="P72" s="82"/>
      <c r="Q72" s="82" t="s">
        <v>81</v>
      </c>
      <c r="R72" s="82" t="s">
        <v>81</v>
      </c>
      <c r="S72" s="82"/>
      <c r="T72" s="82" t="s">
        <v>81</v>
      </c>
      <c r="U72" s="82" t="s">
        <v>81</v>
      </c>
      <c r="V72" s="82" t="s">
        <v>81</v>
      </c>
      <c r="W72" s="82" t="s">
        <v>81</v>
      </c>
      <c r="X72" s="82" t="s">
        <v>81</v>
      </c>
      <c r="Y72" s="82" t="s">
        <v>81</v>
      </c>
      <c r="Z72" s="82" t="s">
        <v>81</v>
      </c>
      <c r="AA72" s="82" t="s">
        <v>81</v>
      </c>
      <c r="AB72" s="82" t="s">
        <v>81</v>
      </c>
      <c r="AC72" s="82" t="s">
        <v>81</v>
      </c>
      <c r="AD72" s="82" t="s">
        <v>81</v>
      </c>
      <c r="AE72" s="82" t="s">
        <v>81</v>
      </c>
      <c r="AF72" s="82" t="s">
        <v>81</v>
      </c>
      <c r="AG72" s="82" t="s">
        <v>81</v>
      </c>
      <c r="AH72" s="82" t="s">
        <v>81</v>
      </c>
      <c r="AI72" s="82" t="s">
        <v>81</v>
      </c>
      <c r="AJ72" s="82" t="s">
        <v>81</v>
      </c>
      <c r="AK72" s="82" t="s">
        <v>81</v>
      </c>
      <c r="AL72" s="82" t="s">
        <v>81</v>
      </c>
      <c r="AM72" s="82" t="s">
        <v>81</v>
      </c>
      <c r="AN72" s="82" t="s">
        <v>81</v>
      </c>
      <c r="AO72" s="82" t="s">
        <v>81</v>
      </c>
      <c r="AP72" s="82" t="s">
        <v>81</v>
      </c>
      <c r="AQ72" s="82" t="s">
        <v>81</v>
      </c>
      <c r="AR72" s="82" t="s">
        <v>81</v>
      </c>
      <c r="AS72" s="82" t="s">
        <v>81</v>
      </c>
      <c r="AT72" s="82"/>
      <c r="AU72" s="82" t="s">
        <v>81</v>
      </c>
      <c r="AV72" s="82" t="s">
        <v>81</v>
      </c>
      <c r="AW72" s="1" t="s">
        <v>83</v>
      </c>
      <c r="AX72" s="1" t="s">
        <v>83</v>
      </c>
      <c r="AY72" s="1" t="s">
        <v>97</v>
      </c>
      <c r="AZ72" s="1" t="s">
        <v>83</v>
      </c>
      <c r="BA72" s="1" t="s">
        <v>83</v>
      </c>
      <c r="BB72" s="1" t="s">
        <v>97</v>
      </c>
      <c r="BC72" s="1" t="s">
        <v>83</v>
      </c>
      <c r="BD72" s="1" t="s">
        <v>147</v>
      </c>
    </row>
    <row r="73" spans="1:56" ht="56" hidden="1">
      <c r="A73" s="84" t="s">
        <v>86</v>
      </c>
      <c r="B73" s="85" t="s">
        <v>242</v>
      </c>
      <c r="C73" s="85" t="s">
        <v>90</v>
      </c>
      <c r="D73" s="87" t="s">
        <v>245</v>
      </c>
      <c r="E73" s="82" t="s">
        <v>1062</v>
      </c>
      <c r="F73" s="85"/>
      <c r="G73" s="85" t="s">
        <v>159</v>
      </c>
      <c r="H73" s="85"/>
      <c r="I73" s="85" t="s">
        <v>76</v>
      </c>
      <c r="J73" s="85"/>
      <c r="K73" s="85"/>
      <c r="L73" s="82" t="s">
        <v>79</v>
      </c>
      <c r="M73" s="82" t="s">
        <v>79</v>
      </c>
      <c r="N73" s="82"/>
      <c r="O73" s="82"/>
      <c r="P73" s="82"/>
      <c r="Q73" s="82" t="s">
        <v>81</v>
      </c>
      <c r="R73" s="82" t="s">
        <v>81</v>
      </c>
      <c r="S73" s="82"/>
      <c r="T73" s="82" t="s">
        <v>81</v>
      </c>
      <c r="U73" s="82" t="s">
        <v>81</v>
      </c>
      <c r="V73" s="82" t="s">
        <v>81</v>
      </c>
      <c r="W73" s="82" t="s">
        <v>81</v>
      </c>
      <c r="X73" s="82" t="s">
        <v>81</v>
      </c>
      <c r="Y73" s="82" t="s">
        <v>81</v>
      </c>
      <c r="Z73" s="82" t="s">
        <v>81</v>
      </c>
      <c r="AA73" s="82" t="s">
        <v>81</v>
      </c>
      <c r="AB73" s="82" t="s">
        <v>81</v>
      </c>
      <c r="AC73" s="82" t="s">
        <v>81</v>
      </c>
      <c r="AD73" s="82" t="s">
        <v>81</v>
      </c>
      <c r="AE73" s="82" t="s">
        <v>81</v>
      </c>
      <c r="AF73" s="82" t="s">
        <v>81</v>
      </c>
      <c r="AG73" s="82" t="s">
        <v>81</v>
      </c>
      <c r="AH73" s="82" t="s">
        <v>81</v>
      </c>
      <c r="AI73" s="82" t="s">
        <v>81</v>
      </c>
      <c r="AJ73" s="82" t="s">
        <v>81</v>
      </c>
      <c r="AK73" s="82" t="s">
        <v>81</v>
      </c>
      <c r="AL73" s="82" t="s">
        <v>81</v>
      </c>
      <c r="AM73" s="82" t="s">
        <v>81</v>
      </c>
      <c r="AN73" s="82" t="s">
        <v>81</v>
      </c>
      <c r="AO73" s="82" t="s">
        <v>81</v>
      </c>
      <c r="AP73" s="82" t="s">
        <v>81</v>
      </c>
      <c r="AQ73" s="82" t="s">
        <v>81</v>
      </c>
      <c r="AR73" s="82" t="s">
        <v>81</v>
      </c>
      <c r="AS73" s="82" t="s">
        <v>81</v>
      </c>
      <c r="AT73" s="82"/>
      <c r="AU73" s="82" t="s">
        <v>81</v>
      </c>
      <c r="AV73" s="82"/>
      <c r="AW73" s="1" t="s">
        <v>83</v>
      </c>
      <c r="AX73" s="1" t="s">
        <v>83</v>
      </c>
      <c r="AY73" s="1" t="s">
        <v>97</v>
      </c>
      <c r="AZ73" s="1" t="s">
        <v>83</v>
      </c>
      <c r="BA73" s="1" t="s">
        <v>83</v>
      </c>
      <c r="BB73" s="1" t="s">
        <v>97</v>
      </c>
      <c r="BC73" s="1" t="s">
        <v>83</v>
      </c>
      <c r="BD73" s="1" t="s">
        <v>147</v>
      </c>
    </row>
    <row r="74" spans="1:56" ht="56" hidden="1">
      <c r="A74" s="84" t="s">
        <v>86</v>
      </c>
      <c r="B74" s="85" t="s">
        <v>242</v>
      </c>
      <c r="C74" s="85" t="s">
        <v>90</v>
      </c>
      <c r="D74" s="87" t="s">
        <v>246</v>
      </c>
      <c r="E74" s="82" t="s">
        <v>1063</v>
      </c>
      <c r="F74" s="85"/>
      <c r="G74" s="85" t="s">
        <v>159</v>
      </c>
      <c r="H74" s="85"/>
      <c r="I74" s="85" t="s">
        <v>94</v>
      </c>
      <c r="J74" s="85"/>
      <c r="K74" s="85"/>
      <c r="L74" s="82" t="s">
        <v>79</v>
      </c>
      <c r="M74" s="82" t="s">
        <v>79</v>
      </c>
      <c r="N74" s="82"/>
      <c r="O74" s="82"/>
      <c r="P74" s="82" t="s">
        <v>81</v>
      </c>
      <c r="Q74" s="82" t="s">
        <v>81</v>
      </c>
      <c r="R74" s="82" t="s">
        <v>81</v>
      </c>
      <c r="S74" s="82" t="s">
        <v>81</v>
      </c>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1" t="s">
        <v>97</v>
      </c>
      <c r="AX74" s="1" t="s">
        <v>97</v>
      </c>
      <c r="AY74" s="1" t="s">
        <v>97</v>
      </c>
      <c r="AZ74" s="1" t="s">
        <v>83</v>
      </c>
      <c r="BA74" s="1" t="s">
        <v>83</v>
      </c>
      <c r="BB74" s="1" t="s">
        <v>97</v>
      </c>
      <c r="BC74" s="1" t="s">
        <v>83</v>
      </c>
      <c r="BD74" s="1" t="s">
        <v>147</v>
      </c>
    </row>
    <row r="75" spans="1:56" ht="56" hidden="1">
      <c r="A75" s="84" t="s">
        <v>86</v>
      </c>
      <c r="B75" s="85" t="s">
        <v>242</v>
      </c>
      <c r="C75" s="85" t="s">
        <v>90</v>
      </c>
      <c r="D75" s="87" t="s">
        <v>247</v>
      </c>
      <c r="E75" s="82" t="s">
        <v>1064</v>
      </c>
      <c r="F75" s="85"/>
      <c r="G75" s="85" t="s">
        <v>159</v>
      </c>
      <c r="H75" s="85"/>
      <c r="I75" s="85" t="s">
        <v>94</v>
      </c>
      <c r="J75" s="85"/>
      <c r="K75" s="85"/>
      <c r="L75" s="82" t="s">
        <v>79</v>
      </c>
      <c r="M75" s="82" t="s">
        <v>79</v>
      </c>
      <c r="N75" s="82"/>
      <c r="O75" s="82" t="s">
        <v>79</v>
      </c>
      <c r="P75" s="82" t="s">
        <v>81</v>
      </c>
      <c r="Q75" s="82" t="s">
        <v>81</v>
      </c>
      <c r="R75" s="82" t="s">
        <v>81</v>
      </c>
      <c r="S75" s="82" t="s">
        <v>81</v>
      </c>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1" t="s">
        <v>97</v>
      </c>
      <c r="AX75" s="1" t="s">
        <v>83</v>
      </c>
      <c r="AY75" s="1" t="s">
        <v>97</v>
      </c>
      <c r="AZ75" s="1" t="s">
        <v>97</v>
      </c>
      <c r="BA75" s="1" t="s">
        <v>83</v>
      </c>
      <c r="BB75" s="1" t="s">
        <v>83</v>
      </c>
      <c r="BC75" s="1" t="s">
        <v>83</v>
      </c>
      <c r="BD75" s="1" t="s">
        <v>147</v>
      </c>
    </row>
    <row r="76" spans="1:56" ht="56" hidden="1">
      <c r="A76" s="84" t="s">
        <v>86</v>
      </c>
      <c r="B76" s="85" t="s">
        <v>248</v>
      </c>
      <c r="C76" s="85" t="s">
        <v>90</v>
      </c>
      <c r="D76" s="86" t="s">
        <v>249</v>
      </c>
      <c r="E76" s="82" t="s">
        <v>1065</v>
      </c>
      <c r="F76" s="85"/>
      <c r="G76" s="85" t="s">
        <v>159</v>
      </c>
      <c r="H76" s="85"/>
      <c r="I76" s="85" t="s">
        <v>94</v>
      </c>
      <c r="J76" s="85"/>
      <c r="K76" s="85"/>
      <c r="L76" s="82" t="s">
        <v>79</v>
      </c>
      <c r="M76" s="82"/>
      <c r="N76" s="82"/>
      <c r="O76" s="82" t="s">
        <v>79</v>
      </c>
      <c r="P76" s="82"/>
      <c r="Q76" s="82" t="s">
        <v>81</v>
      </c>
      <c r="R76" s="82" t="s">
        <v>81</v>
      </c>
      <c r="S76" s="82"/>
      <c r="T76" s="82" t="s">
        <v>81</v>
      </c>
      <c r="U76" s="82"/>
      <c r="V76" s="82" t="s">
        <v>81</v>
      </c>
      <c r="W76" s="82"/>
      <c r="X76" s="82"/>
      <c r="Y76" s="82" t="s">
        <v>81</v>
      </c>
      <c r="Z76" s="82"/>
      <c r="AA76" s="82" t="s">
        <v>81</v>
      </c>
      <c r="AB76" s="82" t="s">
        <v>81</v>
      </c>
      <c r="AC76" s="82"/>
      <c r="AD76" s="82" t="s">
        <v>81</v>
      </c>
      <c r="AE76" s="82"/>
      <c r="AF76" s="82"/>
      <c r="AG76" s="82"/>
      <c r="AH76" s="82"/>
      <c r="AI76" s="82" t="s">
        <v>81</v>
      </c>
      <c r="AJ76" s="82"/>
      <c r="AK76" s="82"/>
      <c r="AL76" s="82"/>
      <c r="AM76" s="82"/>
      <c r="AN76" s="82" t="s">
        <v>81</v>
      </c>
      <c r="AO76" s="82"/>
      <c r="AP76" s="82" t="s">
        <v>81</v>
      </c>
      <c r="AQ76" s="82" t="s">
        <v>81</v>
      </c>
      <c r="AR76" s="82"/>
      <c r="AS76" s="82" t="s">
        <v>81</v>
      </c>
      <c r="AT76" s="82"/>
      <c r="AU76" s="82" t="s">
        <v>81</v>
      </c>
      <c r="AV76" s="82"/>
      <c r="AW76" s="1" t="s">
        <v>97</v>
      </c>
      <c r="AX76" s="1" t="s">
        <v>83</v>
      </c>
      <c r="AY76" s="1" t="s">
        <v>97</v>
      </c>
      <c r="AZ76" s="1" t="s">
        <v>83</v>
      </c>
      <c r="BA76" s="1" t="s">
        <v>82</v>
      </c>
      <c r="BB76" s="1" t="s">
        <v>83</v>
      </c>
      <c r="BC76" s="1" t="s">
        <v>83</v>
      </c>
      <c r="BD76" s="1" t="s">
        <v>147</v>
      </c>
    </row>
    <row r="77" spans="1:56" ht="56" hidden="1">
      <c r="A77" s="84" t="s">
        <v>86</v>
      </c>
      <c r="B77" s="85" t="s">
        <v>248</v>
      </c>
      <c r="C77" s="85" t="s">
        <v>90</v>
      </c>
      <c r="D77" s="86" t="s">
        <v>250</v>
      </c>
      <c r="E77" s="82" t="s">
        <v>1066</v>
      </c>
      <c r="F77" s="85"/>
      <c r="G77" s="85" t="s">
        <v>159</v>
      </c>
      <c r="H77" s="85"/>
      <c r="I77" s="85" t="s">
        <v>76</v>
      </c>
      <c r="J77" s="85"/>
      <c r="K77" s="85"/>
      <c r="L77" s="82" t="s">
        <v>79</v>
      </c>
      <c r="M77" s="82" t="s">
        <v>79</v>
      </c>
      <c r="N77" s="82"/>
      <c r="O77" s="82"/>
      <c r="P77" s="82"/>
      <c r="Q77" s="82" t="s">
        <v>81</v>
      </c>
      <c r="R77" s="82" t="s">
        <v>81</v>
      </c>
      <c r="S77" s="82"/>
      <c r="T77" s="82" t="s">
        <v>81</v>
      </c>
      <c r="U77" s="82"/>
      <c r="V77" s="82" t="s">
        <v>81</v>
      </c>
      <c r="W77" s="82" t="s">
        <v>81</v>
      </c>
      <c r="X77" s="82"/>
      <c r="Y77" s="82" t="s">
        <v>81</v>
      </c>
      <c r="Z77" s="82"/>
      <c r="AA77" s="82" t="s">
        <v>81</v>
      </c>
      <c r="AB77" s="82" t="s">
        <v>81</v>
      </c>
      <c r="AC77" s="82"/>
      <c r="AD77" s="82" t="s">
        <v>81</v>
      </c>
      <c r="AE77" s="82"/>
      <c r="AF77" s="82"/>
      <c r="AG77" s="82"/>
      <c r="AH77" s="82"/>
      <c r="AI77" s="82"/>
      <c r="AJ77" s="82"/>
      <c r="AK77" s="82"/>
      <c r="AL77" s="82"/>
      <c r="AM77" s="82"/>
      <c r="AN77" s="82"/>
      <c r="AO77" s="82"/>
      <c r="AP77" s="82" t="s">
        <v>81</v>
      </c>
      <c r="AQ77" s="82" t="s">
        <v>81</v>
      </c>
      <c r="AR77" s="82"/>
      <c r="AS77" s="82" t="s">
        <v>81</v>
      </c>
      <c r="AT77" s="82"/>
      <c r="AU77" s="82" t="s">
        <v>81</v>
      </c>
      <c r="AV77" s="82"/>
      <c r="AW77" s="1" t="s">
        <v>83</v>
      </c>
      <c r="AX77" s="1" t="s">
        <v>83</v>
      </c>
      <c r="AY77" s="1" t="s">
        <v>97</v>
      </c>
      <c r="AZ77" s="1" t="s">
        <v>83</v>
      </c>
      <c r="BA77" s="1" t="s">
        <v>83</v>
      </c>
      <c r="BB77" s="1" t="s">
        <v>83</v>
      </c>
      <c r="BC77" s="1" t="s">
        <v>83</v>
      </c>
      <c r="BD77" s="1" t="s">
        <v>147</v>
      </c>
    </row>
    <row r="78" spans="1:56" ht="56" hidden="1">
      <c r="A78" s="84" t="s">
        <v>86</v>
      </c>
      <c r="B78" s="85" t="s">
        <v>248</v>
      </c>
      <c r="C78" s="85" t="s">
        <v>90</v>
      </c>
      <c r="D78" s="86" t="s">
        <v>251</v>
      </c>
      <c r="E78" s="82" t="s">
        <v>1067</v>
      </c>
      <c r="F78" s="85"/>
      <c r="G78" s="85" t="s">
        <v>159</v>
      </c>
      <c r="H78" s="85"/>
      <c r="I78" s="85" t="s">
        <v>94</v>
      </c>
      <c r="J78" s="85"/>
      <c r="K78" s="85"/>
      <c r="L78" s="82" t="s">
        <v>79</v>
      </c>
      <c r="M78" s="82" t="s">
        <v>79</v>
      </c>
      <c r="N78" s="82"/>
      <c r="O78" s="82" t="s">
        <v>79</v>
      </c>
      <c r="P78" s="82"/>
      <c r="Q78" s="82" t="s">
        <v>81</v>
      </c>
      <c r="R78" s="82" t="s">
        <v>81</v>
      </c>
      <c r="S78" s="82"/>
      <c r="T78" s="82" t="s">
        <v>81</v>
      </c>
      <c r="U78" s="82"/>
      <c r="V78" s="82" t="s">
        <v>81</v>
      </c>
      <c r="W78" s="82"/>
      <c r="X78" s="82"/>
      <c r="Y78" s="82" t="s">
        <v>81</v>
      </c>
      <c r="Z78" s="82"/>
      <c r="AA78" s="82" t="s">
        <v>81</v>
      </c>
      <c r="AB78" s="82" t="s">
        <v>81</v>
      </c>
      <c r="AC78" s="82"/>
      <c r="AD78" s="82" t="s">
        <v>81</v>
      </c>
      <c r="AE78" s="82"/>
      <c r="AF78" s="82"/>
      <c r="AG78" s="82"/>
      <c r="AH78" s="82"/>
      <c r="AI78" s="82" t="s">
        <v>81</v>
      </c>
      <c r="AJ78" s="82"/>
      <c r="AK78" s="82"/>
      <c r="AL78" s="82"/>
      <c r="AM78" s="82"/>
      <c r="AN78" s="82" t="s">
        <v>81</v>
      </c>
      <c r="AO78" s="82"/>
      <c r="AP78" s="82" t="s">
        <v>81</v>
      </c>
      <c r="AQ78" s="82" t="s">
        <v>81</v>
      </c>
      <c r="AR78" s="82"/>
      <c r="AS78" s="82" t="s">
        <v>81</v>
      </c>
      <c r="AT78" s="82"/>
      <c r="AU78" s="82" t="s">
        <v>81</v>
      </c>
      <c r="AV78" s="82"/>
      <c r="AW78" s="1" t="s">
        <v>83</v>
      </c>
      <c r="AX78" s="1" t="s">
        <v>83</v>
      </c>
      <c r="AY78" s="1" t="s">
        <v>97</v>
      </c>
      <c r="AZ78" s="1" t="s">
        <v>83</v>
      </c>
      <c r="BA78" s="1" t="s">
        <v>83</v>
      </c>
      <c r="BB78" s="1" t="s">
        <v>83</v>
      </c>
      <c r="BC78" s="1" t="s">
        <v>83</v>
      </c>
      <c r="BD78" s="1" t="s">
        <v>147</v>
      </c>
    </row>
    <row r="79" spans="1:56" ht="56" hidden="1">
      <c r="A79" s="84" t="s">
        <v>86</v>
      </c>
      <c r="B79" s="85" t="s">
        <v>248</v>
      </c>
      <c r="C79" s="85" t="s">
        <v>90</v>
      </c>
      <c r="D79" s="86" t="s">
        <v>252</v>
      </c>
      <c r="E79" s="82" t="s">
        <v>1068</v>
      </c>
      <c r="F79" s="85"/>
      <c r="G79" s="85" t="s">
        <v>159</v>
      </c>
      <c r="H79" s="85"/>
      <c r="I79" s="85" t="s">
        <v>76</v>
      </c>
      <c r="J79" s="85"/>
      <c r="K79" s="85"/>
      <c r="L79" s="82" t="s">
        <v>79</v>
      </c>
      <c r="M79" s="82" t="s">
        <v>79</v>
      </c>
      <c r="N79" s="82"/>
      <c r="O79" s="82"/>
      <c r="P79" s="82" t="s">
        <v>81</v>
      </c>
      <c r="Q79" s="82" t="s">
        <v>81</v>
      </c>
      <c r="R79" s="82" t="s">
        <v>81</v>
      </c>
      <c r="S79" s="82" t="s">
        <v>81</v>
      </c>
      <c r="T79" s="82" t="s">
        <v>81</v>
      </c>
      <c r="U79" s="82" t="s">
        <v>81</v>
      </c>
      <c r="V79" s="82" t="s">
        <v>81</v>
      </c>
      <c r="W79" s="82" t="s">
        <v>81</v>
      </c>
      <c r="X79" s="82" t="s">
        <v>81</v>
      </c>
      <c r="Y79" s="82" t="s">
        <v>81</v>
      </c>
      <c r="Z79" s="82" t="s">
        <v>81</v>
      </c>
      <c r="AA79" s="82" t="s">
        <v>81</v>
      </c>
      <c r="AB79" s="82" t="s">
        <v>81</v>
      </c>
      <c r="AC79" s="82" t="s">
        <v>81</v>
      </c>
      <c r="AD79" s="82" t="s">
        <v>81</v>
      </c>
      <c r="AE79" s="82" t="s">
        <v>81</v>
      </c>
      <c r="AF79" s="82" t="s">
        <v>81</v>
      </c>
      <c r="AG79" s="82" t="s">
        <v>81</v>
      </c>
      <c r="AH79" s="82" t="s">
        <v>81</v>
      </c>
      <c r="AI79" s="82" t="s">
        <v>81</v>
      </c>
      <c r="AJ79" s="82" t="s">
        <v>81</v>
      </c>
      <c r="AK79" s="82" t="s">
        <v>81</v>
      </c>
      <c r="AL79" s="82" t="s">
        <v>81</v>
      </c>
      <c r="AM79" s="82" t="s">
        <v>81</v>
      </c>
      <c r="AN79" s="82" t="s">
        <v>81</v>
      </c>
      <c r="AO79" s="82" t="s">
        <v>81</v>
      </c>
      <c r="AP79" s="82" t="s">
        <v>81</v>
      </c>
      <c r="AQ79" s="82" t="s">
        <v>81</v>
      </c>
      <c r="AR79" s="82" t="s">
        <v>81</v>
      </c>
      <c r="AS79" s="82" t="s">
        <v>81</v>
      </c>
      <c r="AT79" s="82" t="s">
        <v>81</v>
      </c>
      <c r="AU79" s="82" t="s">
        <v>81</v>
      </c>
      <c r="AV79" s="82" t="s">
        <v>81</v>
      </c>
    </row>
    <row r="80" spans="1:56" ht="98" hidden="1">
      <c r="A80" s="84" t="s">
        <v>86</v>
      </c>
      <c r="B80" s="85" t="s">
        <v>253</v>
      </c>
      <c r="C80" s="85" t="s">
        <v>90</v>
      </c>
      <c r="D80" s="86" t="s">
        <v>229</v>
      </c>
      <c r="E80" s="82" t="s">
        <v>1069</v>
      </c>
      <c r="F80" s="85" t="s">
        <v>73</v>
      </c>
      <c r="G80" s="85" t="s">
        <v>74</v>
      </c>
      <c r="H80" s="85" t="s">
        <v>75</v>
      </c>
      <c r="I80" s="85" t="s">
        <v>76</v>
      </c>
      <c r="J80" s="85"/>
      <c r="K80" s="85"/>
      <c r="L80" s="82" t="s">
        <v>79</v>
      </c>
      <c r="M80" s="82" t="s">
        <v>79</v>
      </c>
      <c r="N80" s="82" t="s">
        <v>79</v>
      </c>
      <c r="O80" s="82" t="s">
        <v>79</v>
      </c>
      <c r="P80" s="82"/>
      <c r="Q80" s="82" t="s">
        <v>81</v>
      </c>
      <c r="R80" s="82" t="s">
        <v>81</v>
      </c>
      <c r="S80" s="82"/>
      <c r="T80" s="82" t="s">
        <v>81</v>
      </c>
      <c r="U80" s="82"/>
      <c r="V80" s="82" t="s">
        <v>81</v>
      </c>
      <c r="W80" s="82" t="s">
        <v>81</v>
      </c>
      <c r="X80" s="82" t="s">
        <v>81</v>
      </c>
      <c r="Y80" s="82" t="s">
        <v>81</v>
      </c>
      <c r="Z80" s="82" t="s">
        <v>81</v>
      </c>
      <c r="AA80" s="82" t="s">
        <v>81</v>
      </c>
      <c r="AB80" s="82" t="s">
        <v>81</v>
      </c>
      <c r="AC80" s="82" t="s">
        <v>81</v>
      </c>
      <c r="AD80" s="82" t="s">
        <v>81</v>
      </c>
      <c r="AE80" s="82" t="s">
        <v>81</v>
      </c>
      <c r="AF80" s="82"/>
      <c r="AG80" s="82"/>
      <c r="AH80" s="82"/>
      <c r="AI80" s="82"/>
      <c r="AJ80" s="82"/>
      <c r="AK80" s="82"/>
      <c r="AL80" s="82"/>
      <c r="AM80" s="82"/>
      <c r="AN80" s="82" t="s">
        <v>81</v>
      </c>
      <c r="AO80" s="82" t="s">
        <v>81</v>
      </c>
      <c r="AP80" s="82" t="s">
        <v>81</v>
      </c>
      <c r="AQ80" s="82" t="s">
        <v>81</v>
      </c>
      <c r="AR80" s="82" t="s">
        <v>81</v>
      </c>
      <c r="AS80" s="82" t="s">
        <v>81</v>
      </c>
      <c r="AT80" s="82"/>
      <c r="AU80" s="82"/>
      <c r="AV80" s="82"/>
      <c r="AW80" s="1" t="s">
        <v>82</v>
      </c>
      <c r="AX80" s="1" t="s">
        <v>82</v>
      </c>
      <c r="AY80" s="1" t="s">
        <v>97</v>
      </c>
      <c r="AZ80" s="1" t="s">
        <v>83</v>
      </c>
      <c r="BA80" s="1" t="s">
        <v>82</v>
      </c>
      <c r="BB80" s="1" t="s">
        <v>82</v>
      </c>
      <c r="BC80" s="1" t="s">
        <v>82</v>
      </c>
      <c r="BD80" s="1" t="s">
        <v>147</v>
      </c>
    </row>
    <row r="81" spans="1:57" ht="56">
      <c r="A81" s="84" t="s">
        <v>254</v>
      </c>
      <c r="B81" s="85" t="s">
        <v>253</v>
      </c>
      <c r="C81" s="85" t="s">
        <v>90</v>
      </c>
      <c r="D81" s="86" t="s">
        <v>255</v>
      </c>
      <c r="E81" s="82" t="s">
        <v>1128</v>
      </c>
      <c r="F81" s="85" t="s">
        <v>73</v>
      </c>
      <c r="G81" s="85" t="s">
        <v>74</v>
      </c>
      <c r="H81" s="85" t="s">
        <v>92</v>
      </c>
      <c r="I81" s="85" t="s">
        <v>94</v>
      </c>
      <c r="J81" s="85" t="s">
        <v>95</v>
      </c>
      <c r="K81" s="85" t="s">
        <v>96</v>
      </c>
      <c r="L81" s="82" t="s">
        <v>81</v>
      </c>
      <c r="M81" s="82" t="s">
        <v>81</v>
      </c>
      <c r="N81" s="82"/>
      <c r="O81" s="82"/>
      <c r="P81" s="82"/>
      <c r="Q81" s="82" t="s">
        <v>81</v>
      </c>
      <c r="R81" s="82" t="s">
        <v>81</v>
      </c>
      <c r="S81" s="82"/>
      <c r="T81" s="82" t="s">
        <v>81</v>
      </c>
      <c r="U81" s="82"/>
      <c r="V81" s="82" t="s">
        <v>81</v>
      </c>
      <c r="W81" s="82" t="s">
        <v>81</v>
      </c>
      <c r="X81" s="82" t="s">
        <v>81</v>
      </c>
      <c r="Y81" s="82" t="s">
        <v>81</v>
      </c>
      <c r="Z81" s="82" t="s">
        <v>81</v>
      </c>
      <c r="AA81" s="82" t="s">
        <v>81</v>
      </c>
      <c r="AB81" s="82" t="s">
        <v>81</v>
      </c>
      <c r="AC81" s="82" t="s">
        <v>81</v>
      </c>
      <c r="AD81" s="82" t="s">
        <v>81</v>
      </c>
      <c r="AE81" s="82" t="s">
        <v>81</v>
      </c>
      <c r="AF81" s="82"/>
      <c r="AG81" s="82"/>
      <c r="AH81" s="82"/>
      <c r="AI81" s="82"/>
      <c r="AJ81" s="82"/>
      <c r="AK81" s="82"/>
      <c r="AL81" s="82"/>
      <c r="AM81" s="82"/>
      <c r="AN81" s="82" t="s">
        <v>81</v>
      </c>
      <c r="AO81" s="82" t="s">
        <v>81</v>
      </c>
      <c r="AP81" s="82" t="s">
        <v>81</v>
      </c>
      <c r="AQ81" s="82" t="s">
        <v>81</v>
      </c>
      <c r="AR81" s="82" t="s">
        <v>81</v>
      </c>
      <c r="AS81" s="82" t="s">
        <v>81</v>
      </c>
      <c r="AT81" s="82"/>
      <c r="AU81" s="82"/>
      <c r="AV81" s="82"/>
      <c r="AW81" s="1" t="s">
        <v>82</v>
      </c>
      <c r="AX81" s="1" t="s">
        <v>82</v>
      </c>
      <c r="AY81" s="1" t="s">
        <v>83</v>
      </c>
      <c r="AZ81" s="1" t="s">
        <v>82</v>
      </c>
      <c r="BA81" s="1" t="s">
        <v>82</v>
      </c>
      <c r="BB81" s="1" t="s">
        <v>82</v>
      </c>
      <c r="BC81" s="1" t="s">
        <v>82</v>
      </c>
      <c r="BD81" s="1" t="s">
        <v>147</v>
      </c>
    </row>
    <row r="82" spans="1:57" ht="56">
      <c r="A82" s="84" t="s">
        <v>256</v>
      </c>
      <c r="B82" s="85" t="s">
        <v>257</v>
      </c>
      <c r="C82" s="85" t="s">
        <v>79</v>
      </c>
      <c r="D82" s="86" t="s">
        <v>258</v>
      </c>
      <c r="E82" s="82" t="s">
        <v>1145</v>
      </c>
      <c r="F82" s="85" t="s">
        <v>73</v>
      </c>
      <c r="G82" s="85" t="s">
        <v>150</v>
      </c>
      <c r="H82" s="85" t="s">
        <v>88</v>
      </c>
      <c r="I82" s="85" t="s">
        <v>76</v>
      </c>
      <c r="J82" s="85" t="s">
        <v>77</v>
      </c>
      <c r="K82" s="85" t="s">
        <v>136</v>
      </c>
      <c r="L82" s="82" t="s">
        <v>81</v>
      </c>
      <c r="M82" s="82" t="s">
        <v>81</v>
      </c>
      <c r="N82" s="82" t="s">
        <v>81</v>
      </c>
      <c r="O82" s="82" t="s">
        <v>81</v>
      </c>
      <c r="P82" s="82"/>
      <c r="Q82" s="82" t="s">
        <v>81</v>
      </c>
      <c r="R82" s="82"/>
      <c r="S82" s="82"/>
      <c r="T82" s="82"/>
      <c r="U82" s="82"/>
      <c r="V82" s="82"/>
      <c r="W82" s="82"/>
      <c r="X82" s="82"/>
      <c r="Y82" s="82"/>
      <c r="Z82" s="82"/>
      <c r="AA82" s="82" t="s">
        <v>81</v>
      </c>
      <c r="AB82" s="82"/>
      <c r="AC82" s="82" t="s">
        <v>81</v>
      </c>
      <c r="AD82" s="82" t="s">
        <v>81</v>
      </c>
      <c r="AE82" s="82" t="s">
        <v>81</v>
      </c>
      <c r="AF82" s="82" t="s">
        <v>81</v>
      </c>
      <c r="AG82" s="82" t="s">
        <v>81</v>
      </c>
      <c r="AH82" s="82"/>
      <c r="AI82" s="82"/>
      <c r="AJ82" s="82"/>
      <c r="AK82" s="82"/>
      <c r="AL82" s="82"/>
      <c r="AM82" s="82"/>
      <c r="AN82" s="82"/>
      <c r="AO82" s="82"/>
      <c r="AP82" s="82"/>
      <c r="AQ82" s="82"/>
      <c r="AR82" s="82"/>
      <c r="AS82" s="82"/>
      <c r="AT82" s="82"/>
      <c r="AU82" s="82"/>
      <c r="AV82" s="82"/>
      <c r="AW82" s="1" t="s">
        <v>82</v>
      </c>
      <c r="AX82" s="1" t="s">
        <v>97</v>
      </c>
      <c r="AY82" s="1" t="s">
        <v>83</v>
      </c>
      <c r="AZ82" s="1" t="s">
        <v>82</v>
      </c>
      <c r="BA82" s="1" t="s">
        <v>82</v>
      </c>
      <c r="BB82" s="1" t="s">
        <v>82</v>
      </c>
      <c r="BC82" s="1" t="s">
        <v>82</v>
      </c>
      <c r="BD82" s="1" t="s">
        <v>84</v>
      </c>
    </row>
    <row r="83" spans="1:57" ht="42" hidden="1">
      <c r="A83" s="84" t="s">
        <v>86</v>
      </c>
      <c r="B83" s="85" t="s">
        <v>257</v>
      </c>
      <c r="C83" s="85" t="s">
        <v>79</v>
      </c>
      <c r="D83" s="86" t="s">
        <v>259</v>
      </c>
      <c r="E83" s="82" t="s">
        <v>1070</v>
      </c>
      <c r="F83" s="85" t="s">
        <v>73</v>
      </c>
      <c r="G83" s="85" t="s">
        <v>74</v>
      </c>
      <c r="H83" s="85" t="s">
        <v>75</v>
      </c>
      <c r="I83" s="85" t="s">
        <v>76</v>
      </c>
      <c r="J83" s="85"/>
      <c r="K83" s="85"/>
      <c r="L83" s="82" t="s">
        <v>79</v>
      </c>
      <c r="M83" s="82" t="s">
        <v>79</v>
      </c>
      <c r="N83" s="82"/>
      <c r="O83" s="82" t="s">
        <v>79</v>
      </c>
      <c r="P83" s="82"/>
      <c r="Q83" s="82" t="s">
        <v>81</v>
      </c>
      <c r="R83" s="82"/>
      <c r="S83" s="82"/>
      <c r="T83" s="82" t="s">
        <v>81</v>
      </c>
      <c r="U83" s="82"/>
      <c r="V83" s="82" t="s">
        <v>81</v>
      </c>
      <c r="W83" s="82"/>
      <c r="X83" s="82"/>
      <c r="Y83" s="82" t="s">
        <v>81</v>
      </c>
      <c r="Z83" s="82"/>
      <c r="AA83" s="82" t="s">
        <v>81</v>
      </c>
      <c r="AB83" s="82" t="s">
        <v>81</v>
      </c>
      <c r="AC83" s="82"/>
      <c r="AD83" s="82" t="s">
        <v>81</v>
      </c>
      <c r="AE83" s="82"/>
      <c r="AF83" s="82"/>
      <c r="AG83" s="82"/>
      <c r="AH83" s="82"/>
      <c r="AI83" s="82"/>
      <c r="AJ83" s="82"/>
      <c r="AK83" s="82"/>
      <c r="AL83" s="82"/>
      <c r="AM83" s="82" t="s">
        <v>81</v>
      </c>
      <c r="AN83" s="82"/>
      <c r="AO83" s="82"/>
      <c r="AP83" s="82" t="s">
        <v>81</v>
      </c>
      <c r="AQ83" s="82" t="s">
        <v>81</v>
      </c>
      <c r="AR83" s="82"/>
      <c r="AS83" s="82" t="s">
        <v>81</v>
      </c>
      <c r="AT83" s="82"/>
      <c r="AU83" s="82" t="s">
        <v>81</v>
      </c>
      <c r="AV83" s="82" t="s">
        <v>81</v>
      </c>
      <c r="AW83" s="1" t="s">
        <v>82</v>
      </c>
      <c r="AX83" s="1" t="s">
        <v>83</v>
      </c>
      <c r="AY83" s="1" t="s">
        <v>82</v>
      </c>
      <c r="AZ83" s="1" t="s">
        <v>82</v>
      </c>
      <c r="BA83" s="1" t="s">
        <v>82</v>
      </c>
      <c r="BB83" s="1" t="s">
        <v>82</v>
      </c>
      <c r="BC83" s="1" t="s">
        <v>82</v>
      </c>
      <c r="BD83" s="1" t="s">
        <v>147</v>
      </c>
    </row>
    <row r="84" spans="1:57" ht="42" hidden="1">
      <c r="A84" s="84" t="s">
        <v>86</v>
      </c>
      <c r="B84" s="85" t="s">
        <v>257</v>
      </c>
      <c r="C84" s="85" t="s">
        <v>79</v>
      </c>
      <c r="D84" s="86" t="s">
        <v>144</v>
      </c>
      <c r="E84" s="82" t="s">
        <v>1071</v>
      </c>
      <c r="F84" s="85" t="s">
        <v>73</v>
      </c>
      <c r="G84" s="85" t="s">
        <v>74</v>
      </c>
      <c r="H84" s="85" t="s">
        <v>75</v>
      </c>
      <c r="I84" s="85" t="s">
        <v>76</v>
      </c>
      <c r="J84" s="85"/>
      <c r="K84" s="85"/>
      <c r="L84" s="82" t="s">
        <v>79</v>
      </c>
      <c r="M84" s="82" t="s">
        <v>79</v>
      </c>
      <c r="N84" s="82"/>
      <c r="O84" s="82"/>
      <c r="P84" s="82"/>
      <c r="Q84" s="82" t="s">
        <v>81</v>
      </c>
      <c r="R84" s="82"/>
      <c r="S84" s="82"/>
      <c r="T84" s="82"/>
      <c r="U84" s="82" t="s">
        <v>81</v>
      </c>
      <c r="V84" s="82"/>
      <c r="W84" s="82" t="s">
        <v>81</v>
      </c>
      <c r="X84" s="82"/>
      <c r="Y84" s="82"/>
      <c r="Z84" s="82"/>
      <c r="AA84" s="82"/>
      <c r="AB84" s="82"/>
      <c r="AC84" s="82"/>
      <c r="AD84" s="82"/>
      <c r="AE84" s="82"/>
      <c r="AF84" s="82" t="s">
        <v>81</v>
      </c>
      <c r="AG84" s="82" t="s">
        <v>81</v>
      </c>
      <c r="AH84" s="82"/>
      <c r="AI84" s="82"/>
      <c r="AJ84" s="82"/>
      <c r="AK84" s="82"/>
      <c r="AL84" s="82"/>
      <c r="AM84" s="82"/>
      <c r="AN84" s="82"/>
      <c r="AO84" s="82"/>
      <c r="AP84" s="82"/>
      <c r="AQ84" s="82"/>
      <c r="AR84" s="82"/>
      <c r="AS84" s="82"/>
      <c r="AT84" s="82"/>
      <c r="AU84" s="82"/>
      <c r="AV84" s="82"/>
      <c r="AW84" s="1" t="s">
        <v>82</v>
      </c>
      <c r="AX84" s="1" t="s">
        <v>83</v>
      </c>
      <c r="AY84" s="1" t="s">
        <v>83</v>
      </c>
      <c r="AZ84" s="1" t="s">
        <v>82</v>
      </c>
      <c r="BA84" s="1" t="s">
        <v>82</v>
      </c>
      <c r="BB84" s="1" t="s">
        <v>82</v>
      </c>
      <c r="BC84" s="1" t="s">
        <v>82</v>
      </c>
      <c r="BD84" s="1" t="s">
        <v>147</v>
      </c>
    </row>
    <row r="85" spans="1:57" ht="224" hidden="1">
      <c r="A85" s="84" t="s">
        <v>86</v>
      </c>
      <c r="B85" s="85" t="s">
        <v>257</v>
      </c>
      <c r="C85" s="85" t="s">
        <v>79</v>
      </c>
      <c r="D85" s="87" t="s">
        <v>260</v>
      </c>
      <c r="E85" s="82" t="s">
        <v>1072</v>
      </c>
      <c r="F85" s="85" t="s">
        <v>102</v>
      </c>
      <c r="G85" s="85" t="s">
        <v>150</v>
      </c>
      <c r="H85" s="85" t="s">
        <v>75</v>
      </c>
      <c r="I85" s="85" t="s">
        <v>76</v>
      </c>
      <c r="J85" s="85"/>
      <c r="K85" s="85"/>
      <c r="L85" s="82" t="s">
        <v>79</v>
      </c>
      <c r="M85" s="82"/>
      <c r="N85" s="82"/>
      <c r="O85" s="82"/>
      <c r="P85" s="82"/>
      <c r="Q85" s="82" t="s">
        <v>81</v>
      </c>
      <c r="R85" s="82"/>
      <c r="S85" s="82"/>
      <c r="T85" s="82"/>
      <c r="U85" s="82"/>
      <c r="V85" s="82"/>
      <c r="W85" s="82"/>
      <c r="X85" s="82"/>
      <c r="Y85" s="82"/>
      <c r="Z85" s="82" t="s">
        <v>81</v>
      </c>
      <c r="AA85" s="82" t="s">
        <v>81</v>
      </c>
      <c r="AB85" s="82"/>
      <c r="AC85" s="82" t="s">
        <v>81</v>
      </c>
      <c r="AD85" s="82"/>
      <c r="AE85" s="82" t="s">
        <v>81</v>
      </c>
      <c r="AF85" s="82" t="s">
        <v>81</v>
      </c>
      <c r="AG85" s="82" t="s">
        <v>81</v>
      </c>
      <c r="AH85" s="82"/>
      <c r="AI85" s="82"/>
      <c r="AJ85" s="82"/>
      <c r="AK85" s="82"/>
      <c r="AL85" s="82"/>
      <c r="AM85" s="82"/>
      <c r="AN85" s="82"/>
      <c r="AO85" s="82"/>
      <c r="AP85" s="82"/>
      <c r="AQ85" s="82"/>
      <c r="AR85" s="82"/>
      <c r="AS85" s="82"/>
      <c r="AT85" s="82"/>
      <c r="AU85" s="82"/>
      <c r="AV85" s="82"/>
      <c r="AW85" s="1" t="s">
        <v>83</v>
      </c>
      <c r="AX85" s="1" t="s">
        <v>97</v>
      </c>
      <c r="AY85" s="1" t="s">
        <v>82</v>
      </c>
      <c r="AZ85" s="1" t="s">
        <v>83</v>
      </c>
      <c r="BA85" s="1" t="s">
        <v>82</v>
      </c>
      <c r="BB85" s="1" t="s">
        <v>82</v>
      </c>
      <c r="BC85" s="1" t="s">
        <v>82</v>
      </c>
      <c r="BD85" s="1" t="s">
        <v>147</v>
      </c>
      <c r="BE85" s="1" t="s">
        <v>261</v>
      </c>
    </row>
    <row r="86" spans="1:57" ht="56" hidden="1">
      <c r="A86" s="84" t="s">
        <v>86</v>
      </c>
      <c r="B86" s="85" t="s">
        <v>257</v>
      </c>
      <c r="C86" s="85" t="s">
        <v>79</v>
      </c>
      <c r="D86" s="87" t="s">
        <v>262</v>
      </c>
      <c r="E86" s="82" t="s">
        <v>1073</v>
      </c>
      <c r="F86" s="85" t="s">
        <v>73</v>
      </c>
      <c r="G86" s="85" t="s">
        <v>74</v>
      </c>
      <c r="H86" s="85" t="s">
        <v>75</v>
      </c>
      <c r="I86" s="85" t="s">
        <v>76</v>
      </c>
      <c r="J86" s="85"/>
      <c r="K86" s="85"/>
      <c r="L86" s="82" t="s">
        <v>79</v>
      </c>
      <c r="M86" s="82"/>
      <c r="N86" s="82"/>
      <c r="O86" s="82"/>
      <c r="P86" s="82"/>
      <c r="Q86" s="82" t="s">
        <v>81</v>
      </c>
      <c r="R86" s="82"/>
      <c r="S86" s="82"/>
      <c r="T86" s="82"/>
      <c r="U86" s="82"/>
      <c r="V86" s="82"/>
      <c r="W86" s="82"/>
      <c r="X86" s="82"/>
      <c r="Y86" s="82"/>
      <c r="Z86" s="82" t="s">
        <v>81</v>
      </c>
      <c r="AA86" s="82" t="s">
        <v>81</v>
      </c>
      <c r="AB86" s="82"/>
      <c r="AC86" s="82"/>
      <c r="AD86" s="82"/>
      <c r="AE86" s="82" t="s">
        <v>81</v>
      </c>
      <c r="AF86" s="82" t="s">
        <v>81</v>
      </c>
      <c r="AG86" s="82" t="s">
        <v>81</v>
      </c>
      <c r="AH86" s="82"/>
      <c r="AI86" s="82"/>
      <c r="AJ86" s="82"/>
      <c r="AK86" s="82"/>
      <c r="AL86" s="82"/>
      <c r="AM86" s="82"/>
      <c r="AN86" s="82"/>
      <c r="AO86" s="82"/>
      <c r="AP86" s="82"/>
      <c r="AQ86" s="82"/>
      <c r="AR86" s="82"/>
      <c r="AS86" s="82"/>
      <c r="AT86" s="82"/>
      <c r="AU86" s="82"/>
      <c r="AV86" s="82"/>
    </row>
    <row r="87" spans="1:57" ht="70">
      <c r="A87" s="84" t="s">
        <v>263</v>
      </c>
      <c r="B87" s="85" t="s">
        <v>257</v>
      </c>
      <c r="C87" s="85" t="s">
        <v>79</v>
      </c>
      <c r="D87" s="86" t="s">
        <v>264</v>
      </c>
      <c r="E87" s="82" t="s">
        <v>1197</v>
      </c>
      <c r="F87" s="85" t="s">
        <v>73</v>
      </c>
      <c r="G87" s="85" t="s">
        <v>74</v>
      </c>
      <c r="H87" s="85" t="s">
        <v>75</v>
      </c>
      <c r="I87" s="85" t="s">
        <v>76</v>
      </c>
      <c r="J87" s="85" t="s">
        <v>77</v>
      </c>
      <c r="K87" s="85" t="s">
        <v>136</v>
      </c>
      <c r="L87" s="82" t="s">
        <v>81</v>
      </c>
      <c r="M87" s="82"/>
      <c r="N87" s="82"/>
      <c r="O87" s="82"/>
      <c r="P87" s="82"/>
      <c r="Q87" s="82" t="s">
        <v>81</v>
      </c>
      <c r="R87" s="82"/>
      <c r="S87" s="82"/>
      <c r="T87" s="82"/>
      <c r="U87" s="82"/>
      <c r="V87" s="82"/>
      <c r="W87" s="82"/>
      <c r="X87" s="82"/>
      <c r="Y87" s="82"/>
      <c r="Z87" s="82" t="s">
        <v>81</v>
      </c>
      <c r="AA87" s="82" t="s">
        <v>81</v>
      </c>
      <c r="AB87" s="82"/>
      <c r="AC87" s="82"/>
      <c r="AD87" s="82"/>
      <c r="AE87" s="82" t="s">
        <v>81</v>
      </c>
      <c r="AF87" s="82" t="s">
        <v>81</v>
      </c>
      <c r="AG87" s="82" t="s">
        <v>81</v>
      </c>
      <c r="AH87" s="82"/>
      <c r="AI87" s="82"/>
      <c r="AJ87" s="82"/>
      <c r="AK87" s="82"/>
      <c r="AL87" s="82"/>
      <c r="AM87" s="82"/>
      <c r="AN87" s="82"/>
      <c r="AO87" s="82"/>
      <c r="AP87" s="82"/>
      <c r="AQ87" s="82"/>
      <c r="AR87" s="82"/>
      <c r="AS87" s="82"/>
      <c r="AT87" s="82"/>
      <c r="AU87" s="82"/>
      <c r="AV87" s="82"/>
      <c r="AW87" s="1" t="s">
        <v>83</v>
      </c>
      <c r="AX87" s="1" t="s">
        <v>97</v>
      </c>
      <c r="AY87" s="1" t="s">
        <v>83</v>
      </c>
      <c r="AZ87" s="1" t="s">
        <v>82</v>
      </c>
      <c r="BA87" s="1" t="s">
        <v>82</v>
      </c>
      <c r="BB87" s="1" t="s">
        <v>82</v>
      </c>
      <c r="BC87" s="1" t="s">
        <v>82</v>
      </c>
      <c r="BD87" s="1" t="s">
        <v>84</v>
      </c>
    </row>
    <row r="88" spans="1:57" ht="112" hidden="1">
      <c r="A88" s="84" t="s">
        <v>86</v>
      </c>
      <c r="B88" s="85" t="s">
        <v>257</v>
      </c>
      <c r="C88" s="85" t="s">
        <v>79</v>
      </c>
      <c r="D88" s="86" t="s">
        <v>148</v>
      </c>
      <c r="E88" s="82" t="s">
        <v>1074</v>
      </c>
      <c r="F88" s="85" t="s">
        <v>73</v>
      </c>
      <c r="G88" s="85" t="s">
        <v>74</v>
      </c>
      <c r="H88" s="85" t="s">
        <v>88</v>
      </c>
      <c r="I88" s="85" t="s">
        <v>76</v>
      </c>
      <c r="J88" s="85"/>
      <c r="K88" s="85"/>
      <c r="L88" s="82" t="s">
        <v>79</v>
      </c>
      <c r="M88" s="82"/>
      <c r="N88" s="82"/>
      <c r="O88" s="82"/>
      <c r="P88" s="82"/>
      <c r="Q88" s="82" t="s">
        <v>81</v>
      </c>
      <c r="R88" s="82"/>
      <c r="S88" s="82"/>
      <c r="T88" s="82"/>
      <c r="U88" s="82"/>
      <c r="V88" s="82"/>
      <c r="W88" s="82"/>
      <c r="X88" s="82"/>
      <c r="Y88" s="82"/>
      <c r="Z88" s="82" t="s">
        <v>81</v>
      </c>
      <c r="AA88" s="82" t="s">
        <v>81</v>
      </c>
      <c r="AB88" s="82"/>
      <c r="AC88" s="82" t="s">
        <v>81</v>
      </c>
      <c r="AD88" s="82"/>
      <c r="AE88" s="82" t="s">
        <v>81</v>
      </c>
      <c r="AF88" s="82" t="s">
        <v>81</v>
      </c>
      <c r="AG88" s="82" t="s">
        <v>81</v>
      </c>
      <c r="AH88" s="82"/>
      <c r="AI88" s="82"/>
      <c r="AJ88" s="82"/>
      <c r="AK88" s="82"/>
      <c r="AL88" s="82"/>
      <c r="AM88" s="82"/>
      <c r="AN88" s="82"/>
      <c r="AO88" s="82"/>
      <c r="AP88" s="82"/>
      <c r="AQ88" s="82"/>
      <c r="AR88" s="82"/>
      <c r="AS88" s="82"/>
      <c r="AT88" s="82"/>
      <c r="AU88" s="82"/>
      <c r="AV88" s="82"/>
    </row>
    <row r="89" spans="1:57" ht="42">
      <c r="A89" s="84" t="s">
        <v>265</v>
      </c>
      <c r="B89" s="85" t="s">
        <v>257</v>
      </c>
      <c r="C89" s="85" t="s">
        <v>79</v>
      </c>
      <c r="D89" s="86" t="s">
        <v>266</v>
      </c>
      <c r="E89" s="82" t="s">
        <v>1198</v>
      </c>
      <c r="F89" s="85" t="s">
        <v>73</v>
      </c>
      <c r="G89" s="85" t="s">
        <v>74</v>
      </c>
      <c r="H89" s="85" t="s">
        <v>75</v>
      </c>
      <c r="I89" s="85" t="s">
        <v>76</v>
      </c>
      <c r="J89" s="85" t="s">
        <v>77</v>
      </c>
      <c r="K89" s="85" t="s">
        <v>136</v>
      </c>
      <c r="L89" s="82" t="s">
        <v>81</v>
      </c>
      <c r="M89" s="82" t="s">
        <v>81</v>
      </c>
      <c r="N89" s="82"/>
      <c r="O89" s="82"/>
      <c r="P89" s="82"/>
      <c r="Q89" s="82"/>
      <c r="R89" s="82" t="s">
        <v>81</v>
      </c>
      <c r="S89" s="82"/>
      <c r="T89" s="82"/>
      <c r="U89" s="82"/>
      <c r="V89" s="82"/>
      <c r="W89" s="82"/>
      <c r="X89" s="82"/>
      <c r="Y89" s="82"/>
      <c r="Z89" s="82"/>
      <c r="AA89" s="82"/>
      <c r="AB89" s="82"/>
      <c r="AC89" s="82"/>
      <c r="AD89" s="82"/>
      <c r="AE89" s="82"/>
      <c r="AF89" s="82"/>
      <c r="AG89" s="82"/>
      <c r="AH89" s="82"/>
      <c r="AI89" s="82"/>
      <c r="AJ89" s="82" t="s">
        <v>81</v>
      </c>
      <c r="AK89" s="82" t="s">
        <v>81</v>
      </c>
      <c r="AL89" s="82" t="s">
        <v>81</v>
      </c>
      <c r="AM89" s="82" t="s">
        <v>81</v>
      </c>
      <c r="AN89" s="82"/>
      <c r="AO89" s="82"/>
      <c r="AP89" s="82" t="s">
        <v>81</v>
      </c>
      <c r="AQ89" s="82" t="s">
        <v>81</v>
      </c>
      <c r="AR89" s="82"/>
      <c r="AS89" s="82"/>
      <c r="AT89" s="82"/>
      <c r="AU89" s="82"/>
      <c r="AV89" s="82"/>
      <c r="AW89" s="1" t="s">
        <v>83</v>
      </c>
      <c r="AX89" s="1" t="s">
        <v>83</v>
      </c>
      <c r="AY89" s="1" t="s">
        <v>83</v>
      </c>
      <c r="AZ89" s="1" t="s">
        <v>82</v>
      </c>
      <c r="BA89" s="1" t="s">
        <v>82</v>
      </c>
      <c r="BB89" s="1" t="s">
        <v>82</v>
      </c>
      <c r="BC89" s="1" t="s">
        <v>82</v>
      </c>
      <c r="BD89" s="1" t="s">
        <v>84</v>
      </c>
    </row>
    <row r="90" spans="1:57" ht="42" hidden="1">
      <c r="A90" s="84" t="s">
        <v>86</v>
      </c>
      <c r="B90" s="85" t="s">
        <v>257</v>
      </c>
      <c r="C90" s="85"/>
      <c r="D90" s="86" t="s">
        <v>267</v>
      </c>
      <c r="E90" s="82" t="s">
        <v>1075</v>
      </c>
      <c r="F90" s="85"/>
      <c r="G90" s="85" t="s">
        <v>74</v>
      </c>
      <c r="H90" s="85" t="s">
        <v>93</v>
      </c>
      <c r="I90" s="85" t="s">
        <v>76</v>
      </c>
      <c r="J90" s="85"/>
      <c r="K90" s="85"/>
      <c r="L90" s="82" t="s">
        <v>79</v>
      </c>
      <c r="M90" s="82" t="s">
        <v>79</v>
      </c>
      <c r="N90" s="82"/>
      <c r="O90" s="82"/>
      <c r="P90" s="82"/>
      <c r="Q90" s="82"/>
      <c r="R90" s="82" t="s">
        <v>81</v>
      </c>
      <c r="S90" s="82"/>
      <c r="T90" s="82"/>
      <c r="U90" s="82"/>
      <c r="V90" s="82"/>
      <c r="W90" s="82"/>
      <c r="X90" s="82"/>
      <c r="Y90" s="82"/>
      <c r="Z90" s="82"/>
      <c r="AA90" s="82"/>
      <c r="AB90" s="82"/>
      <c r="AC90" s="82"/>
      <c r="AD90" s="82"/>
      <c r="AE90" s="82"/>
      <c r="AF90" s="82"/>
      <c r="AG90" s="82"/>
      <c r="AH90" s="82"/>
      <c r="AI90" s="82"/>
      <c r="AJ90" s="82" t="s">
        <v>81</v>
      </c>
      <c r="AK90" s="82" t="s">
        <v>81</v>
      </c>
      <c r="AL90" s="82" t="s">
        <v>81</v>
      </c>
      <c r="AM90" s="82" t="s">
        <v>81</v>
      </c>
      <c r="AN90" s="82"/>
      <c r="AO90" s="82"/>
      <c r="AP90" s="82"/>
      <c r="AQ90" s="82"/>
      <c r="AR90" s="82"/>
      <c r="AS90" s="82"/>
      <c r="AT90" s="82"/>
      <c r="AU90" s="82"/>
      <c r="AV90" s="82"/>
    </row>
    <row r="91" spans="1:57" ht="70">
      <c r="A91" s="84" t="s">
        <v>268</v>
      </c>
      <c r="B91" s="85" t="s">
        <v>257</v>
      </c>
      <c r="C91" s="85" t="s">
        <v>79</v>
      </c>
      <c r="D91" s="86" t="s">
        <v>269</v>
      </c>
      <c r="E91" s="82" t="s">
        <v>1199</v>
      </c>
      <c r="F91" s="85" t="s">
        <v>73</v>
      </c>
      <c r="G91" s="85" t="s">
        <v>74</v>
      </c>
      <c r="H91" s="85" t="s">
        <v>88</v>
      </c>
      <c r="I91" s="85" t="s">
        <v>76</v>
      </c>
      <c r="J91" s="85" t="s">
        <v>77</v>
      </c>
      <c r="K91" s="82" t="s">
        <v>78</v>
      </c>
      <c r="L91" s="82" t="s">
        <v>81</v>
      </c>
      <c r="M91" s="82" t="s">
        <v>81</v>
      </c>
      <c r="N91" s="82"/>
      <c r="O91" s="82"/>
      <c r="P91" s="82"/>
      <c r="Q91" s="82"/>
      <c r="R91" s="82" t="s">
        <v>81</v>
      </c>
      <c r="S91" s="82"/>
      <c r="T91" s="82"/>
      <c r="U91" s="82"/>
      <c r="V91" s="82"/>
      <c r="W91" s="82"/>
      <c r="X91" s="82"/>
      <c r="Y91" s="82"/>
      <c r="Z91" s="82"/>
      <c r="AA91" s="82"/>
      <c r="AB91" s="82"/>
      <c r="AC91" s="82"/>
      <c r="AD91" s="82"/>
      <c r="AE91" s="82"/>
      <c r="AF91" s="82"/>
      <c r="AG91" s="82"/>
      <c r="AH91" s="82"/>
      <c r="AI91" s="82"/>
      <c r="AJ91" s="82" t="s">
        <v>81</v>
      </c>
      <c r="AK91" s="82" t="s">
        <v>81</v>
      </c>
      <c r="AL91" s="82" t="s">
        <v>81</v>
      </c>
      <c r="AM91" s="82" t="s">
        <v>81</v>
      </c>
      <c r="AN91" s="82"/>
      <c r="AO91" s="82"/>
      <c r="AP91" s="82"/>
      <c r="AQ91" s="82"/>
      <c r="AR91" s="82"/>
      <c r="AS91" s="82"/>
      <c r="AT91" s="82"/>
      <c r="AU91" s="82"/>
      <c r="AV91" s="82"/>
      <c r="AW91" s="1" t="s">
        <v>82</v>
      </c>
      <c r="AX91" s="1" t="s">
        <v>83</v>
      </c>
      <c r="AY91" s="1" t="s">
        <v>83</v>
      </c>
      <c r="AZ91" s="1" t="s">
        <v>82</v>
      </c>
      <c r="BA91" s="1" t="s">
        <v>82</v>
      </c>
      <c r="BB91" s="1" t="s">
        <v>82</v>
      </c>
      <c r="BC91" s="1" t="s">
        <v>82</v>
      </c>
      <c r="BD91" s="1" t="s">
        <v>84</v>
      </c>
    </row>
    <row r="92" spans="1:57" ht="56" hidden="1">
      <c r="A92" s="84" t="s">
        <v>86</v>
      </c>
      <c r="B92" s="85" t="s">
        <v>257</v>
      </c>
      <c r="C92" s="85"/>
      <c r="D92" s="86" t="s">
        <v>152</v>
      </c>
      <c r="E92" s="82" t="s">
        <v>1070</v>
      </c>
      <c r="F92" s="85"/>
      <c r="G92" s="85" t="s">
        <v>150</v>
      </c>
      <c r="H92" s="85"/>
      <c r="I92" s="85" t="s">
        <v>76</v>
      </c>
      <c r="J92" s="85"/>
      <c r="K92" s="85"/>
      <c r="L92" s="82" t="s">
        <v>79</v>
      </c>
      <c r="M92" s="82"/>
      <c r="N92" s="82"/>
      <c r="O92" s="82"/>
      <c r="P92" s="82"/>
      <c r="Q92" s="82"/>
      <c r="R92" s="82" t="s">
        <v>81</v>
      </c>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t="s">
        <v>81</v>
      </c>
      <c r="AT92" s="82" t="s">
        <v>81</v>
      </c>
      <c r="AU92" s="82" t="s">
        <v>81</v>
      </c>
      <c r="AV92" s="82" t="s">
        <v>81</v>
      </c>
    </row>
    <row r="93" spans="1:57" ht="112">
      <c r="A93" s="84" t="s">
        <v>270</v>
      </c>
      <c r="B93" s="85" t="s">
        <v>257</v>
      </c>
      <c r="C93" s="85" t="s">
        <v>79</v>
      </c>
      <c r="D93" s="86" t="s">
        <v>271</v>
      </c>
      <c r="E93" s="82" t="s">
        <v>1200</v>
      </c>
      <c r="F93" s="85" t="s">
        <v>73</v>
      </c>
      <c r="G93" s="85" t="s">
        <v>74</v>
      </c>
      <c r="H93" s="85" t="s">
        <v>88</v>
      </c>
      <c r="I93" s="85" t="s">
        <v>94</v>
      </c>
      <c r="J93" s="85" t="s">
        <v>95</v>
      </c>
      <c r="K93" s="85" t="s">
        <v>272</v>
      </c>
      <c r="L93" s="82" t="s">
        <v>81</v>
      </c>
      <c r="M93" s="82" t="s">
        <v>81</v>
      </c>
      <c r="N93" s="82" t="s">
        <v>81</v>
      </c>
      <c r="O93" s="82" t="s">
        <v>81</v>
      </c>
      <c r="P93" s="82" t="s">
        <v>81</v>
      </c>
      <c r="Q93" s="82" t="s">
        <v>81</v>
      </c>
      <c r="R93" s="82"/>
      <c r="S93" s="82"/>
      <c r="T93" s="82" t="s">
        <v>81</v>
      </c>
      <c r="U93" s="82"/>
      <c r="V93" s="82"/>
      <c r="W93" s="82"/>
      <c r="X93" s="82"/>
      <c r="Y93" s="82"/>
      <c r="Z93" s="82"/>
      <c r="AA93" s="82"/>
      <c r="AB93" s="82"/>
      <c r="AC93" s="82"/>
      <c r="AD93" s="82"/>
      <c r="AE93" s="82" t="s">
        <v>81</v>
      </c>
      <c r="AF93" s="82"/>
      <c r="AG93" s="82"/>
      <c r="AH93" s="82"/>
      <c r="AI93" s="82"/>
      <c r="AJ93" s="82"/>
      <c r="AK93" s="82"/>
      <c r="AL93" s="82"/>
      <c r="AM93" s="82"/>
      <c r="AN93" s="82"/>
      <c r="AO93" s="82"/>
      <c r="AP93" s="82"/>
      <c r="AQ93" s="82"/>
      <c r="AR93" s="82"/>
      <c r="AS93" s="82"/>
      <c r="AT93" s="82"/>
      <c r="AU93" s="82"/>
      <c r="AV93" s="82"/>
      <c r="AW93" s="1" t="s">
        <v>97</v>
      </c>
      <c r="AX93" s="1" t="s">
        <v>82</v>
      </c>
      <c r="AY93" s="1" t="s">
        <v>83</v>
      </c>
      <c r="AZ93" s="1" t="s">
        <v>83</v>
      </c>
      <c r="BA93" s="1" t="s">
        <v>82</v>
      </c>
      <c r="BB93" s="1" t="s">
        <v>82</v>
      </c>
      <c r="BC93" s="1" t="s">
        <v>82</v>
      </c>
      <c r="BD93" s="1" t="s">
        <v>84</v>
      </c>
    </row>
    <row r="94" spans="1:57" ht="84">
      <c r="A94" s="84" t="s">
        <v>273</v>
      </c>
      <c r="B94" s="85" t="s">
        <v>257</v>
      </c>
      <c r="C94" s="85" t="s">
        <v>79</v>
      </c>
      <c r="D94" s="86" t="s">
        <v>274</v>
      </c>
      <c r="E94" s="82" t="s">
        <v>1201</v>
      </c>
      <c r="F94" s="85" t="s">
        <v>73</v>
      </c>
      <c r="G94" s="85" t="s">
        <v>74</v>
      </c>
      <c r="H94" s="85" t="s">
        <v>88</v>
      </c>
      <c r="I94" s="85" t="s">
        <v>94</v>
      </c>
      <c r="J94" s="85" t="s">
        <v>95</v>
      </c>
      <c r="K94" s="85" t="s">
        <v>272</v>
      </c>
      <c r="L94" s="82" t="s">
        <v>81</v>
      </c>
      <c r="M94" s="82" t="s">
        <v>81</v>
      </c>
      <c r="N94" s="82" t="s">
        <v>81</v>
      </c>
      <c r="O94" s="82" t="s">
        <v>81</v>
      </c>
      <c r="P94" s="82"/>
      <c r="Q94" s="82"/>
      <c r="R94" s="82" t="s">
        <v>81</v>
      </c>
      <c r="S94" s="82"/>
      <c r="T94" s="82"/>
      <c r="U94" s="82"/>
      <c r="V94" s="82"/>
      <c r="W94" s="82"/>
      <c r="X94" s="82"/>
      <c r="Y94" s="82"/>
      <c r="Z94" s="82"/>
      <c r="AA94" s="82"/>
      <c r="AB94" s="82"/>
      <c r="AC94" s="82"/>
      <c r="AD94" s="82"/>
      <c r="AE94" s="82"/>
      <c r="AF94" s="82"/>
      <c r="AG94" s="82"/>
      <c r="AH94" s="82"/>
      <c r="AI94" s="82"/>
      <c r="AJ94" s="82" t="s">
        <v>81</v>
      </c>
      <c r="AK94" s="82" t="s">
        <v>81</v>
      </c>
      <c r="AL94" s="82"/>
      <c r="AM94" s="82" t="s">
        <v>81</v>
      </c>
      <c r="AN94" s="82" t="s">
        <v>81</v>
      </c>
      <c r="AO94" s="82"/>
      <c r="AP94" s="82"/>
      <c r="AQ94" s="82" t="s">
        <v>81</v>
      </c>
      <c r="AR94" s="82"/>
      <c r="AS94" s="82"/>
      <c r="AT94" s="82"/>
      <c r="AU94" s="82"/>
      <c r="AV94" s="82"/>
      <c r="AW94" s="1" t="s">
        <v>97</v>
      </c>
      <c r="AX94" s="1" t="s">
        <v>82</v>
      </c>
      <c r="AY94" s="1" t="s">
        <v>83</v>
      </c>
      <c r="AZ94" s="1" t="s">
        <v>83</v>
      </c>
      <c r="BA94" s="1" t="s">
        <v>82</v>
      </c>
      <c r="BB94" s="1" t="s">
        <v>82</v>
      </c>
      <c r="BC94" s="1" t="s">
        <v>82</v>
      </c>
      <c r="BD94" s="1" t="s">
        <v>84</v>
      </c>
    </row>
    <row r="95" spans="1:57" ht="42" hidden="1">
      <c r="A95" s="84" t="s">
        <v>86</v>
      </c>
      <c r="B95" s="85" t="s">
        <v>257</v>
      </c>
      <c r="C95" s="85"/>
      <c r="D95" s="86" t="s">
        <v>275</v>
      </c>
      <c r="E95" s="82" t="s">
        <v>1076</v>
      </c>
      <c r="F95" s="85"/>
      <c r="G95" s="85" t="s">
        <v>150</v>
      </c>
      <c r="H95" s="85"/>
      <c r="I95" s="85" t="s">
        <v>76</v>
      </c>
      <c r="J95" s="85"/>
      <c r="K95" s="85"/>
      <c r="L95" s="82" t="s">
        <v>79</v>
      </c>
      <c r="M95" s="82" t="s">
        <v>79</v>
      </c>
      <c r="N95" s="82"/>
      <c r="O95" s="82"/>
      <c r="P95" s="82"/>
      <c r="Q95" s="82"/>
      <c r="R95" s="82" t="s">
        <v>81</v>
      </c>
      <c r="S95" s="82" t="s">
        <v>81</v>
      </c>
      <c r="T95" s="82"/>
      <c r="U95" s="82"/>
      <c r="V95" s="82"/>
      <c r="W95" s="82"/>
      <c r="X95" s="82"/>
      <c r="Y95" s="82"/>
      <c r="Z95" s="82"/>
      <c r="AA95" s="82"/>
      <c r="AB95" s="82"/>
      <c r="AC95" s="82"/>
      <c r="AD95" s="82"/>
      <c r="AE95" s="82"/>
      <c r="AF95" s="82"/>
      <c r="AG95" s="82"/>
      <c r="AH95" s="82"/>
      <c r="AI95" s="82"/>
      <c r="AJ95" s="82"/>
      <c r="AK95" s="82"/>
      <c r="AL95" s="82"/>
      <c r="AM95" s="82"/>
      <c r="AN95" s="82" t="s">
        <v>81</v>
      </c>
      <c r="AO95" s="82"/>
      <c r="AP95" s="82"/>
      <c r="AQ95" s="82"/>
      <c r="AR95" s="82"/>
      <c r="AS95" s="82" t="s">
        <v>81</v>
      </c>
      <c r="AT95" s="82" t="s">
        <v>81</v>
      </c>
      <c r="AU95" s="82"/>
      <c r="AV95" s="82"/>
    </row>
    <row r="96" spans="1:57" ht="70">
      <c r="A96" s="84" t="s">
        <v>276</v>
      </c>
      <c r="B96" s="85" t="s">
        <v>1129</v>
      </c>
      <c r="C96" s="85" t="s">
        <v>90</v>
      </c>
      <c r="D96" s="86" t="s">
        <v>75</v>
      </c>
      <c r="E96" s="82" t="s">
        <v>1202</v>
      </c>
      <c r="F96" s="85" t="s">
        <v>73</v>
      </c>
      <c r="G96" s="85" t="s">
        <v>74</v>
      </c>
      <c r="H96" s="85" t="s">
        <v>75</v>
      </c>
      <c r="I96" s="85" t="s">
        <v>76</v>
      </c>
      <c r="J96" s="85" t="s">
        <v>77</v>
      </c>
      <c r="K96" s="82" t="s">
        <v>78</v>
      </c>
      <c r="L96" s="82" t="s">
        <v>81</v>
      </c>
      <c r="M96" s="82" t="s">
        <v>81</v>
      </c>
      <c r="N96" s="82"/>
      <c r="O96" s="82"/>
      <c r="P96" s="82" t="s">
        <v>81</v>
      </c>
      <c r="Q96" s="82" t="s">
        <v>81</v>
      </c>
      <c r="R96" s="82" t="s">
        <v>81</v>
      </c>
      <c r="S96" s="82" t="s">
        <v>81</v>
      </c>
      <c r="T96" s="82" t="s">
        <v>81</v>
      </c>
      <c r="U96" s="82" t="s">
        <v>81</v>
      </c>
      <c r="V96" s="82" t="s">
        <v>81</v>
      </c>
      <c r="W96" s="82" t="s">
        <v>81</v>
      </c>
      <c r="X96" s="82" t="s">
        <v>81</v>
      </c>
      <c r="Y96" s="82" t="s">
        <v>81</v>
      </c>
      <c r="Z96" s="82" t="s">
        <v>81</v>
      </c>
      <c r="AA96" s="82" t="s">
        <v>81</v>
      </c>
      <c r="AB96" s="82" t="s">
        <v>81</v>
      </c>
      <c r="AC96" s="82" t="s">
        <v>81</v>
      </c>
      <c r="AD96" s="82" t="s">
        <v>81</v>
      </c>
      <c r="AE96" s="82" t="s">
        <v>81</v>
      </c>
      <c r="AF96" s="82" t="s">
        <v>81</v>
      </c>
      <c r="AG96" s="82" t="s">
        <v>81</v>
      </c>
      <c r="AH96" s="82" t="s">
        <v>81</v>
      </c>
      <c r="AI96" s="82" t="s">
        <v>81</v>
      </c>
      <c r="AJ96" s="82" t="s">
        <v>81</v>
      </c>
      <c r="AK96" s="82" t="s">
        <v>81</v>
      </c>
      <c r="AL96" s="82" t="s">
        <v>81</v>
      </c>
      <c r="AM96" s="82" t="s">
        <v>81</v>
      </c>
      <c r="AN96" s="82" t="s">
        <v>81</v>
      </c>
      <c r="AO96" s="82" t="s">
        <v>81</v>
      </c>
      <c r="AP96" s="82" t="s">
        <v>81</v>
      </c>
      <c r="AQ96" s="82" t="s">
        <v>81</v>
      </c>
      <c r="AR96" s="82" t="s">
        <v>81</v>
      </c>
      <c r="AS96" s="82" t="s">
        <v>81</v>
      </c>
      <c r="AT96" s="82" t="s">
        <v>81</v>
      </c>
      <c r="AU96" s="82" t="s">
        <v>81</v>
      </c>
      <c r="AV96" s="82" t="s">
        <v>81</v>
      </c>
      <c r="AW96" s="1" t="s">
        <v>82</v>
      </c>
      <c r="AX96" s="1" t="s">
        <v>83</v>
      </c>
      <c r="AY96" s="1" t="s">
        <v>83</v>
      </c>
      <c r="AZ96" s="1" t="s">
        <v>83</v>
      </c>
      <c r="BA96" s="1" t="s">
        <v>83</v>
      </c>
      <c r="BB96" s="1" t="s">
        <v>83</v>
      </c>
      <c r="BC96" s="1" t="s">
        <v>83</v>
      </c>
      <c r="BD96" s="1" t="s">
        <v>147</v>
      </c>
    </row>
    <row r="97" spans="1:56" ht="70">
      <c r="A97" s="84" t="s">
        <v>277</v>
      </c>
      <c r="B97" s="85" t="s">
        <v>1129</v>
      </c>
      <c r="C97" s="85" t="s">
        <v>90</v>
      </c>
      <c r="D97" s="86" t="s">
        <v>88</v>
      </c>
      <c r="E97" s="82" t="s">
        <v>1203</v>
      </c>
      <c r="F97" s="85" t="s">
        <v>73</v>
      </c>
      <c r="G97" s="85" t="s">
        <v>74</v>
      </c>
      <c r="H97" s="85" t="s">
        <v>88</v>
      </c>
      <c r="I97" s="85" t="s">
        <v>94</v>
      </c>
      <c r="J97" s="85" t="s">
        <v>95</v>
      </c>
      <c r="K97" s="82" t="s">
        <v>78</v>
      </c>
      <c r="L97" s="82" t="s">
        <v>81</v>
      </c>
      <c r="M97" s="82" t="s">
        <v>81</v>
      </c>
      <c r="N97" s="82" t="s">
        <v>81</v>
      </c>
      <c r="O97" s="82"/>
      <c r="P97" s="82" t="s">
        <v>81</v>
      </c>
      <c r="Q97" s="82" t="s">
        <v>81</v>
      </c>
      <c r="R97" s="82" t="s">
        <v>81</v>
      </c>
      <c r="S97" s="82" t="s">
        <v>81</v>
      </c>
      <c r="T97" s="82" t="s">
        <v>81</v>
      </c>
      <c r="U97" s="82" t="s">
        <v>81</v>
      </c>
      <c r="V97" s="82" t="s">
        <v>81</v>
      </c>
      <c r="W97" s="82" t="s">
        <v>81</v>
      </c>
      <c r="X97" s="82" t="s">
        <v>81</v>
      </c>
      <c r="Y97" s="82" t="s">
        <v>81</v>
      </c>
      <c r="Z97" s="82" t="s">
        <v>81</v>
      </c>
      <c r="AA97" s="82" t="s">
        <v>81</v>
      </c>
      <c r="AB97" s="82" t="s">
        <v>81</v>
      </c>
      <c r="AC97" s="82" t="s">
        <v>81</v>
      </c>
      <c r="AD97" s="82" t="s">
        <v>81</v>
      </c>
      <c r="AE97" s="82" t="s">
        <v>81</v>
      </c>
      <c r="AF97" s="82" t="s">
        <v>81</v>
      </c>
      <c r="AG97" s="82" t="s">
        <v>81</v>
      </c>
      <c r="AH97" s="82" t="s">
        <v>81</v>
      </c>
      <c r="AI97" s="82" t="s">
        <v>81</v>
      </c>
      <c r="AJ97" s="82" t="s">
        <v>81</v>
      </c>
      <c r="AK97" s="82" t="s">
        <v>81</v>
      </c>
      <c r="AL97" s="82" t="s">
        <v>81</v>
      </c>
      <c r="AM97" s="82" t="s">
        <v>81</v>
      </c>
      <c r="AN97" s="82" t="s">
        <v>81</v>
      </c>
      <c r="AO97" s="82" t="s">
        <v>81</v>
      </c>
      <c r="AP97" s="82" t="s">
        <v>81</v>
      </c>
      <c r="AQ97" s="82" t="s">
        <v>81</v>
      </c>
      <c r="AR97" s="82" t="s">
        <v>81</v>
      </c>
      <c r="AS97" s="82" t="s">
        <v>81</v>
      </c>
      <c r="AT97" s="82" t="s">
        <v>81</v>
      </c>
      <c r="AU97" s="82" t="s">
        <v>81</v>
      </c>
      <c r="AV97" s="82" t="s">
        <v>81</v>
      </c>
      <c r="AW97" s="1" t="s">
        <v>82</v>
      </c>
      <c r="AX97" s="1" t="s">
        <v>82</v>
      </c>
      <c r="AY97" s="1" t="s">
        <v>83</v>
      </c>
      <c r="AZ97" s="1" t="s">
        <v>83</v>
      </c>
      <c r="BA97" s="1" t="s">
        <v>83</v>
      </c>
      <c r="BB97" s="1" t="s">
        <v>83</v>
      </c>
      <c r="BC97" s="1" t="s">
        <v>83</v>
      </c>
      <c r="BD97" s="1" t="s">
        <v>147</v>
      </c>
    </row>
    <row r="98" spans="1:56" ht="56">
      <c r="A98" s="84" t="s">
        <v>278</v>
      </c>
      <c r="B98" s="85" t="s">
        <v>1129</v>
      </c>
      <c r="C98" s="85" t="s">
        <v>90</v>
      </c>
      <c r="D98" s="86" t="s">
        <v>279</v>
      </c>
      <c r="E98" s="82" t="s">
        <v>1204</v>
      </c>
      <c r="F98" s="85" t="s">
        <v>73</v>
      </c>
      <c r="G98" s="85" t="s">
        <v>74</v>
      </c>
      <c r="H98" s="85" t="s">
        <v>92</v>
      </c>
      <c r="I98" s="85" t="s">
        <v>94</v>
      </c>
      <c r="J98" s="85" t="s">
        <v>95</v>
      </c>
      <c r="K98" s="85" t="s">
        <v>96</v>
      </c>
      <c r="L98" s="82" t="s">
        <v>81</v>
      </c>
      <c r="M98" s="82" t="s">
        <v>81</v>
      </c>
      <c r="N98" s="82"/>
      <c r="O98" s="82"/>
      <c r="P98" s="82" t="s">
        <v>81</v>
      </c>
      <c r="Q98" s="82" t="s">
        <v>81</v>
      </c>
      <c r="R98" s="82" t="s">
        <v>81</v>
      </c>
      <c r="S98" s="82" t="s">
        <v>81</v>
      </c>
      <c r="T98" s="82" t="s">
        <v>81</v>
      </c>
      <c r="U98" s="82" t="s">
        <v>81</v>
      </c>
      <c r="V98" s="82" t="s">
        <v>81</v>
      </c>
      <c r="W98" s="82" t="s">
        <v>81</v>
      </c>
      <c r="X98" s="82" t="s">
        <v>81</v>
      </c>
      <c r="Y98" s="82" t="s">
        <v>81</v>
      </c>
      <c r="Z98" s="82" t="s">
        <v>81</v>
      </c>
      <c r="AA98" s="82" t="s">
        <v>81</v>
      </c>
      <c r="AB98" s="82" t="s">
        <v>81</v>
      </c>
      <c r="AC98" s="82" t="s">
        <v>81</v>
      </c>
      <c r="AD98" s="82" t="s">
        <v>81</v>
      </c>
      <c r="AE98" s="82" t="s">
        <v>81</v>
      </c>
      <c r="AF98" s="82" t="s">
        <v>81</v>
      </c>
      <c r="AG98" s="82" t="s">
        <v>81</v>
      </c>
      <c r="AH98" s="82" t="s">
        <v>81</v>
      </c>
      <c r="AI98" s="82" t="s">
        <v>81</v>
      </c>
      <c r="AJ98" s="82" t="s">
        <v>81</v>
      </c>
      <c r="AK98" s="82" t="s">
        <v>81</v>
      </c>
      <c r="AL98" s="82" t="s">
        <v>81</v>
      </c>
      <c r="AM98" s="82" t="s">
        <v>81</v>
      </c>
      <c r="AN98" s="82" t="s">
        <v>81</v>
      </c>
      <c r="AO98" s="82" t="s">
        <v>81</v>
      </c>
      <c r="AP98" s="82" t="s">
        <v>81</v>
      </c>
      <c r="AQ98" s="82" t="s">
        <v>81</v>
      </c>
      <c r="AR98" s="82" t="s">
        <v>81</v>
      </c>
      <c r="AS98" s="82" t="s">
        <v>81</v>
      </c>
      <c r="AT98" s="82" t="s">
        <v>81</v>
      </c>
      <c r="AU98" s="82" t="s">
        <v>81</v>
      </c>
      <c r="AV98" s="82" t="s">
        <v>81</v>
      </c>
      <c r="AW98" s="1" t="s">
        <v>82</v>
      </c>
      <c r="AX98" s="1" t="s">
        <v>82</v>
      </c>
      <c r="AY98" s="1" t="s">
        <v>97</v>
      </c>
      <c r="AZ98" s="1" t="s">
        <v>82</v>
      </c>
      <c r="BA98" s="1" t="s">
        <v>83</v>
      </c>
      <c r="BB98" s="1" t="s">
        <v>83</v>
      </c>
      <c r="BC98" s="1" t="s">
        <v>83</v>
      </c>
      <c r="BD98" s="1" t="s">
        <v>147</v>
      </c>
    </row>
    <row r="99" spans="1:56" ht="70">
      <c r="A99" s="84" t="s">
        <v>280</v>
      </c>
      <c r="B99" s="85" t="s">
        <v>1129</v>
      </c>
      <c r="C99" s="85" t="s">
        <v>90</v>
      </c>
      <c r="D99" s="86" t="s">
        <v>281</v>
      </c>
      <c r="E99" s="82" t="s">
        <v>1205</v>
      </c>
      <c r="F99" s="85" t="s">
        <v>73</v>
      </c>
      <c r="G99" s="85" t="s">
        <v>74</v>
      </c>
      <c r="H99" s="85" t="s">
        <v>92</v>
      </c>
      <c r="I99" s="85" t="s">
        <v>94</v>
      </c>
      <c r="J99" s="85" t="s">
        <v>95</v>
      </c>
      <c r="K99" s="85" t="s">
        <v>96</v>
      </c>
      <c r="L99" s="82" t="s">
        <v>81</v>
      </c>
      <c r="M99" s="82" t="s">
        <v>81</v>
      </c>
      <c r="N99" s="82" t="s">
        <v>81</v>
      </c>
      <c r="O99" s="82"/>
      <c r="P99" s="82" t="s">
        <v>81</v>
      </c>
      <c r="Q99" s="82" t="s">
        <v>81</v>
      </c>
      <c r="R99" s="82" t="s">
        <v>81</v>
      </c>
      <c r="S99" s="82" t="s">
        <v>81</v>
      </c>
      <c r="T99" s="82" t="s">
        <v>81</v>
      </c>
      <c r="U99" s="82" t="s">
        <v>81</v>
      </c>
      <c r="V99" s="82" t="s">
        <v>81</v>
      </c>
      <c r="W99" s="82" t="s">
        <v>81</v>
      </c>
      <c r="X99" s="82" t="s">
        <v>81</v>
      </c>
      <c r="Y99" s="82" t="s">
        <v>81</v>
      </c>
      <c r="Z99" s="82" t="s">
        <v>81</v>
      </c>
      <c r="AA99" s="82" t="s">
        <v>81</v>
      </c>
      <c r="AB99" s="82" t="s">
        <v>81</v>
      </c>
      <c r="AC99" s="82" t="s">
        <v>81</v>
      </c>
      <c r="AD99" s="82" t="s">
        <v>81</v>
      </c>
      <c r="AE99" s="82" t="s">
        <v>81</v>
      </c>
      <c r="AF99" s="82" t="s">
        <v>81</v>
      </c>
      <c r="AG99" s="82" t="s">
        <v>81</v>
      </c>
      <c r="AH99" s="82" t="s">
        <v>81</v>
      </c>
      <c r="AI99" s="82" t="s">
        <v>81</v>
      </c>
      <c r="AJ99" s="82" t="s">
        <v>81</v>
      </c>
      <c r="AK99" s="82" t="s">
        <v>81</v>
      </c>
      <c r="AL99" s="82" t="s">
        <v>81</v>
      </c>
      <c r="AM99" s="82" t="s">
        <v>81</v>
      </c>
      <c r="AN99" s="82" t="s">
        <v>81</v>
      </c>
      <c r="AO99" s="82" t="s">
        <v>81</v>
      </c>
      <c r="AP99" s="82" t="s">
        <v>81</v>
      </c>
      <c r="AQ99" s="82" t="s">
        <v>81</v>
      </c>
      <c r="AR99" s="82" t="s">
        <v>81</v>
      </c>
      <c r="AS99" s="82" t="s">
        <v>81</v>
      </c>
      <c r="AT99" s="82" t="s">
        <v>81</v>
      </c>
      <c r="AU99" s="82" t="s">
        <v>81</v>
      </c>
      <c r="AV99" s="82" t="s">
        <v>81</v>
      </c>
      <c r="AW99" s="1" t="s">
        <v>82</v>
      </c>
      <c r="AX99" s="1" t="s">
        <v>82</v>
      </c>
      <c r="AY99" s="1" t="s">
        <v>97</v>
      </c>
      <c r="AZ99" s="1" t="s">
        <v>82</v>
      </c>
      <c r="BA99" s="1" t="s">
        <v>83</v>
      </c>
      <c r="BB99" s="1" t="s">
        <v>83</v>
      </c>
      <c r="BC99" s="1" t="s">
        <v>83</v>
      </c>
      <c r="BD99" s="1" t="s">
        <v>147</v>
      </c>
    </row>
    <row r="100" spans="1:56" ht="42" hidden="1">
      <c r="A100" s="84" t="s">
        <v>86</v>
      </c>
      <c r="B100" s="85" t="s">
        <v>257</v>
      </c>
      <c r="C100" s="85"/>
      <c r="D100" s="86" t="s">
        <v>282</v>
      </c>
      <c r="E100" s="82" t="s">
        <v>1077</v>
      </c>
      <c r="F100" s="85"/>
      <c r="G100" s="85" t="s">
        <v>74</v>
      </c>
      <c r="H100" s="85"/>
      <c r="I100" s="85" t="s">
        <v>94</v>
      </c>
      <c r="J100" s="85"/>
      <c r="K100" s="85"/>
      <c r="L100" s="82" t="s">
        <v>79</v>
      </c>
      <c r="M100" s="82"/>
      <c r="N100" s="82"/>
      <c r="O100" s="82"/>
      <c r="P100" s="82"/>
      <c r="Q100" s="82" t="s">
        <v>81</v>
      </c>
      <c r="R100" s="82" t="s">
        <v>81</v>
      </c>
      <c r="S100" s="82"/>
      <c r="T100" s="82"/>
      <c r="U100" s="82"/>
      <c r="V100" s="82" t="s">
        <v>81</v>
      </c>
      <c r="W100" s="82" t="s">
        <v>81</v>
      </c>
      <c r="X100" s="82" t="s">
        <v>81</v>
      </c>
      <c r="Y100" s="82" t="s">
        <v>81</v>
      </c>
      <c r="Z100" s="82" t="s">
        <v>81</v>
      </c>
      <c r="AA100" s="82" t="s">
        <v>81</v>
      </c>
      <c r="AB100" s="82" t="s">
        <v>81</v>
      </c>
      <c r="AC100" s="82"/>
      <c r="AD100" s="82" t="s">
        <v>81</v>
      </c>
      <c r="AE100" s="82"/>
      <c r="AF100" s="82" t="s">
        <v>81</v>
      </c>
      <c r="AG100" s="82" t="s">
        <v>81</v>
      </c>
      <c r="AH100" s="82"/>
      <c r="AI100" s="82" t="s">
        <v>81</v>
      </c>
      <c r="AJ100" s="82" t="s">
        <v>81</v>
      </c>
      <c r="AK100" s="82" t="s">
        <v>81</v>
      </c>
      <c r="AL100" s="82"/>
      <c r="AM100" s="82" t="s">
        <v>81</v>
      </c>
      <c r="AN100" s="82"/>
      <c r="AO100" s="82"/>
      <c r="AP100" s="82" t="s">
        <v>81</v>
      </c>
      <c r="AQ100" s="82" t="s">
        <v>81</v>
      </c>
      <c r="AR100" s="82" t="s">
        <v>81</v>
      </c>
      <c r="AS100" s="82" t="s">
        <v>81</v>
      </c>
      <c r="AT100" s="82"/>
      <c r="AU100" s="82" t="s">
        <v>81</v>
      </c>
      <c r="AV100" s="82"/>
    </row>
    <row r="101" spans="1:56" ht="70">
      <c r="A101" s="84" t="s">
        <v>283</v>
      </c>
      <c r="B101" s="85" t="s">
        <v>284</v>
      </c>
      <c r="C101" s="85" t="s">
        <v>79</v>
      </c>
      <c r="D101" s="86" t="s">
        <v>144</v>
      </c>
      <c r="E101" s="82" t="s">
        <v>1206</v>
      </c>
      <c r="F101" s="85" t="s">
        <v>73</v>
      </c>
      <c r="G101" s="85" t="s">
        <v>74</v>
      </c>
      <c r="H101" s="85" t="s">
        <v>75</v>
      </c>
      <c r="I101" s="85" t="s">
        <v>76</v>
      </c>
      <c r="J101" s="85" t="s">
        <v>77</v>
      </c>
      <c r="K101" s="82" t="s">
        <v>78</v>
      </c>
      <c r="L101" s="82" t="s">
        <v>81</v>
      </c>
      <c r="M101" s="82" t="s">
        <v>81</v>
      </c>
      <c r="N101" s="82"/>
      <c r="O101" s="82"/>
      <c r="P101" s="82"/>
      <c r="Q101" s="82" t="str">
        <f t="shared" ref="Q101:AG101" si="0">Q84</f>
        <v>X</v>
      </c>
      <c r="R101" s="82"/>
      <c r="S101" s="82"/>
      <c r="T101" s="82"/>
      <c r="U101" s="82" t="str">
        <f t="shared" si="0"/>
        <v>X</v>
      </c>
      <c r="V101" s="82"/>
      <c r="W101" s="82" t="str">
        <f t="shared" si="0"/>
        <v>X</v>
      </c>
      <c r="X101" s="82"/>
      <c r="Y101" s="82"/>
      <c r="Z101" s="82"/>
      <c r="AA101" s="82"/>
      <c r="AB101" s="82"/>
      <c r="AC101" s="82"/>
      <c r="AD101" s="82"/>
      <c r="AE101" s="82"/>
      <c r="AF101" s="82" t="str">
        <f t="shared" si="0"/>
        <v>X</v>
      </c>
      <c r="AG101" s="82" t="str">
        <f t="shared" si="0"/>
        <v>X</v>
      </c>
      <c r="AH101" s="82"/>
      <c r="AI101" s="82"/>
      <c r="AJ101" s="82"/>
      <c r="AK101" s="82"/>
      <c r="AL101" s="82"/>
      <c r="AM101" s="82"/>
      <c r="AN101" s="82"/>
      <c r="AO101" s="82"/>
      <c r="AP101" s="82"/>
      <c r="AQ101" s="82"/>
      <c r="AR101" s="82"/>
      <c r="AS101" s="82"/>
      <c r="AT101" s="82"/>
      <c r="AU101" s="82"/>
      <c r="AV101" s="82"/>
      <c r="AW101" s="1" t="s">
        <v>82</v>
      </c>
      <c r="AX101" s="1" t="s">
        <v>83</v>
      </c>
      <c r="AY101" s="1" t="s">
        <v>83</v>
      </c>
      <c r="AZ101" s="1" t="s">
        <v>82</v>
      </c>
      <c r="BA101" s="1" t="s">
        <v>82</v>
      </c>
      <c r="BB101" s="1" t="s">
        <v>82</v>
      </c>
      <c r="BC101" s="1" t="s">
        <v>82</v>
      </c>
      <c r="BD101" s="1" t="s">
        <v>84</v>
      </c>
    </row>
    <row r="102" spans="1:56" ht="42" hidden="1">
      <c r="A102" s="84" t="s">
        <v>86</v>
      </c>
      <c r="B102" s="85" t="s">
        <v>284</v>
      </c>
      <c r="C102" s="85"/>
      <c r="D102" s="86" t="s">
        <v>269</v>
      </c>
      <c r="E102" s="82" t="s">
        <v>1076</v>
      </c>
      <c r="F102" s="85" t="s">
        <v>73</v>
      </c>
      <c r="G102" s="85" t="s">
        <v>74</v>
      </c>
      <c r="H102" s="85"/>
      <c r="I102" s="85" t="s">
        <v>76</v>
      </c>
      <c r="J102" s="85"/>
      <c r="K102" s="85"/>
      <c r="L102" s="82" t="s">
        <v>81</v>
      </c>
      <c r="M102" s="82" t="s">
        <v>81</v>
      </c>
      <c r="N102" s="82"/>
      <c r="O102" s="82"/>
      <c r="P102" s="82"/>
      <c r="Q102" s="82"/>
      <c r="R102" s="82" t="s">
        <v>81</v>
      </c>
      <c r="S102" s="82"/>
      <c r="T102" s="82"/>
      <c r="U102" s="82"/>
      <c r="V102" s="82"/>
      <c r="W102" s="82"/>
      <c r="X102" s="82"/>
      <c r="Y102" s="82"/>
      <c r="Z102" s="82"/>
      <c r="AA102" s="82"/>
      <c r="AB102" s="82"/>
      <c r="AC102" s="82"/>
      <c r="AD102" s="82"/>
      <c r="AE102" s="82"/>
      <c r="AF102" s="82"/>
      <c r="AG102" s="82"/>
      <c r="AH102" s="82"/>
      <c r="AI102" s="82"/>
      <c r="AJ102" s="82" t="s">
        <v>81</v>
      </c>
      <c r="AK102" s="82" t="s">
        <v>81</v>
      </c>
      <c r="AL102" s="82" t="s">
        <v>81</v>
      </c>
      <c r="AM102" s="82" t="s">
        <v>81</v>
      </c>
      <c r="AN102" s="82"/>
      <c r="AO102" s="82"/>
      <c r="AP102" s="82"/>
      <c r="AQ102" s="82"/>
      <c r="AR102" s="82"/>
      <c r="AS102" s="82"/>
      <c r="AT102" s="82"/>
      <c r="AU102" s="82"/>
      <c r="AV102" s="82"/>
    </row>
    <row r="103" spans="1:56" ht="42" hidden="1">
      <c r="A103" s="84" t="s">
        <v>86</v>
      </c>
      <c r="B103" s="85" t="s">
        <v>284</v>
      </c>
      <c r="C103" s="85" t="s">
        <v>79</v>
      </c>
      <c r="D103" s="87" t="s">
        <v>259</v>
      </c>
      <c r="E103" s="82" t="s">
        <v>1078</v>
      </c>
      <c r="F103" s="85" t="s">
        <v>73</v>
      </c>
      <c r="G103" s="85" t="s">
        <v>74</v>
      </c>
      <c r="H103" s="85" t="s">
        <v>75</v>
      </c>
      <c r="I103" s="85" t="s">
        <v>76</v>
      </c>
      <c r="J103" s="85"/>
      <c r="K103" s="85"/>
      <c r="L103" s="82" t="s">
        <v>79</v>
      </c>
      <c r="M103" s="82" t="s">
        <v>79</v>
      </c>
      <c r="N103" s="82"/>
      <c r="O103" s="82" t="s">
        <v>79</v>
      </c>
      <c r="P103" s="82"/>
      <c r="Q103" s="82" t="s">
        <v>81</v>
      </c>
      <c r="R103" s="82"/>
      <c r="S103" s="82"/>
      <c r="T103" s="82" t="s">
        <v>81</v>
      </c>
      <c r="U103" s="82"/>
      <c r="V103" s="82" t="s">
        <v>81</v>
      </c>
      <c r="W103" s="82"/>
      <c r="X103" s="82"/>
      <c r="Y103" s="82" t="s">
        <v>81</v>
      </c>
      <c r="Z103" s="82"/>
      <c r="AA103" s="82" t="s">
        <v>81</v>
      </c>
      <c r="AB103" s="82" t="s">
        <v>81</v>
      </c>
      <c r="AC103" s="82"/>
      <c r="AD103" s="82" t="s">
        <v>81</v>
      </c>
      <c r="AE103" s="82"/>
      <c r="AF103" s="82"/>
      <c r="AG103" s="82"/>
      <c r="AH103" s="82"/>
      <c r="AI103" s="82"/>
      <c r="AJ103" s="82"/>
      <c r="AK103" s="82"/>
      <c r="AL103" s="82"/>
      <c r="AM103" s="82" t="s">
        <v>81</v>
      </c>
      <c r="AN103" s="82"/>
      <c r="AO103" s="82"/>
      <c r="AP103" s="82" t="s">
        <v>81</v>
      </c>
      <c r="AQ103" s="82" t="s">
        <v>81</v>
      </c>
      <c r="AR103" s="82"/>
      <c r="AS103" s="82" t="s">
        <v>81</v>
      </c>
      <c r="AT103" s="82"/>
      <c r="AU103" s="82" t="s">
        <v>81</v>
      </c>
      <c r="AV103" s="82" t="s">
        <v>81</v>
      </c>
      <c r="AW103" s="1" t="s">
        <v>82</v>
      </c>
      <c r="AX103" s="1" t="s">
        <v>83</v>
      </c>
      <c r="AY103" s="1" t="s">
        <v>82</v>
      </c>
      <c r="AZ103" s="1" t="s">
        <v>82</v>
      </c>
      <c r="BA103" s="1" t="s">
        <v>82</v>
      </c>
      <c r="BB103" s="1" t="s">
        <v>82</v>
      </c>
      <c r="BC103" s="1" t="s">
        <v>82</v>
      </c>
      <c r="BD103" s="1" t="s">
        <v>147</v>
      </c>
    </row>
    <row r="104" spans="1:56" ht="42" hidden="1">
      <c r="A104" s="84" t="s">
        <v>86</v>
      </c>
      <c r="B104" s="85" t="s">
        <v>284</v>
      </c>
      <c r="C104" s="85"/>
      <c r="D104" s="86" t="s">
        <v>285</v>
      </c>
      <c r="E104" s="82" t="s">
        <v>1076</v>
      </c>
      <c r="F104" s="85"/>
      <c r="G104" s="85" t="s">
        <v>150</v>
      </c>
      <c r="H104" s="85"/>
      <c r="I104" s="85" t="s">
        <v>76</v>
      </c>
      <c r="J104" s="85"/>
      <c r="K104" s="85"/>
      <c r="L104" s="82" t="s">
        <v>79</v>
      </c>
      <c r="M104" s="82"/>
      <c r="N104" s="82"/>
      <c r="O104" s="82"/>
      <c r="P104" s="82"/>
      <c r="Q104" s="82" t="s">
        <v>81</v>
      </c>
      <c r="R104" s="82"/>
      <c r="S104" s="82"/>
      <c r="T104" s="82"/>
      <c r="U104" s="82"/>
      <c r="V104" s="82"/>
      <c r="W104" s="82"/>
      <c r="X104" s="82"/>
      <c r="Y104" s="82"/>
      <c r="Z104" s="82" t="s">
        <v>81</v>
      </c>
      <c r="AA104" s="82" t="s">
        <v>81</v>
      </c>
      <c r="AB104" s="82"/>
      <c r="AC104" s="82" t="s">
        <v>81</v>
      </c>
      <c r="AD104" s="82"/>
      <c r="AE104" s="82" t="s">
        <v>81</v>
      </c>
      <c r="AF104" s="82"/>
      <c r="AG104" s="82"/>
      <c r="AH104" s="82"/>
      <c r="AI104" s="82"/>
      <c r="AJ104" s="82"/>
      <c r="AK104" s="82"/>
      <c r="AL104" s="82"/>
      <c r="AM104" s="82"/>
      <c r="AN104" s="82"/>
      <c r="AO104" s="82"/>
      <c r="AP104" s="82"/>
      <c r="AQ104" s="82"/>
      <c r="AR104" s="82"/>
      <c r="AS104" s="82"/>
      <c r="AT104" s="82"/>
      <c r="AU104" s="82"/>
      <c r="AV104" s="82"/>
    </row>
    <row r="105" spans="1:56" ht="56" hidden="1">
      <c r="A105" s="84" t="s">
        <v>86</v>
      </c>
      <c r="B105" s="85" t="s">
        <v>286</v>
      </c>
      <c r="C105" s="85"/>
      <c r="D105" s="86" t="s">
        <v>287</v>
      </c>
      <c r="E105" s="82" t="s">
        <v>1079</v>
      </c>
      <c r="F105" s="85"/>
      <c r="G105" s="85" t="s">
        <v>159</v>
      </c>
      <c r="H105" s="85" t="s">
        <v>93</v>
      </c>
      <c r="I105" s="85" t="s">
        <v>76</v>
      </c>
      <c r="J105" s="85"/>
      <c r="K105" s="85"/>
      <c r="L105" s="82" t="s">
        <v>79</v>
      </c>
      <c r="M105" s="82" t="s">
        <v>79</v>
      </c>
      <c r="N105" s="82" t="s">
        <v>79</v>
      </c>
      <c r="O105" s="82" t="s">
        <v>79</v>
      </c>
      <c r="P105" s="82"/>
      <c r="Q105" s="82" t="s">
        <v>233</v>
      </c>
      <c r="R105" s="82" t="s">
        <v>233</v>
      </c>
      <c r="S105" s="82"/>
      <c r="T105" s="82" t="s">
        <v>233</v>
      </c>
      <c r="U105" s="82" t="s">
        <v>233</v>
      </c>
      <c r="V105" s="82" t="s">
        <v>233</v>
      </c>
      <c r="W105" s="82" t="s">
        <v>233</v>
      </c>
      <c r="X105" s="82" t="s">
        <v>233</v>
      </c>
      <c r="Y105" s="82" t="s">
        <v>233</v>
      </c>
      <c r="Z105" s="82" t="s">
        <v>233</v>
      </c>
      <c r="AA105" s="82" t="s">
        <v>233</v>
      </c>
      <c r="AB105" s="82" t="s">
        <v>233</v>
      </c>
      <c r="AC105" s="82" t="s">
        <v>233</v>
      </c>
      <c r="AD105" s="82" t="s">
        <v>233</v>
      </c>
      <c r="AE105" s="82" t="s">
        <v>233</v>
      </c>
      <c r="AF105" s="82" t="s">
        <v>233</v>
      </c>
      <c r="AG105" s="82" t="s">
        <v>233</v>
      </c>
      <c r="AH105" s="82" t="s">
        <v>233</v>
      </c>
      <c r="AI105" s="82" t="s">
        <v>233</v>
      </c>
      <c r="AJ105" s="82" t="s">
        <v>233</v>
      </c>
      <c r="AK105" s="82" t="s">
        <v>233</v>
      </c>
      <c r="AL105" s="82" t="s">
        <v>233</v>
      </c>
      <c r="AM105" s="82" t="s">
        <v>233</v>
      </c>
      <c r="AN105" s="82" t="s">
        <v>233</v>
      </c>
      <c r="AO105" s="82" t="s">
        <v>233</v>
      </c>
      <c r="AP105" s="82" t="s">
        <v>233</v>
      </c>
      <c r="AQ105" s="82" t="s">
        <v>233</v>
      </c>
      <c r="AR105" s="82" t="s">
        <v>233</v>
      </c>
      <c r="AS105" s="82" t="s">
        <v>233</v>
      </c>
      <c r="AT105" s="82" t="s">
        <v>233</v>
      </c>
      <c r="AU105" s="82" t="s">
        <v>233</v>
      </c>
      <c r="AV105" s="82" t="s">
        <v>233</v>
      </c>
    </row>
    <row r="106" spans="1:56" ht="42" hidden="1">
      <c r="A106" s="84" t="s">
        <v>86</v>
      </c>
      <c r="B106" s="85" t="s">
        <v>288</v>
      </c>
      <c r="C106" s="85" t="s">
        <v>79</v>
      </c>
      <c r="D106" s="86" t="s">
        <v>289</v>
      </c>
      <c r="E106" s="82" t="s">
        <v>1070</v>
      </c>
      <c r="F106" s="85"/>
      <c r="G106" s="85" t="s">
        <v>74</v>
      </c>
      <c r="H106" s="85"/>
      <c r="I106" s="85" t="s">
        <v>76</v>
      </c>
      <c r="J106" s="85"/>
      <c r="K106" s="85"/>
      <c r="L106" s="82" t="s">
        <v>79</v>
      </c>
      <c r="M106" s="82"/>
      <c r="N106" s="82" t="s">
        <v>79</v>
      </c>
      <c r="O106" s="82"/>
      <c r="P106" s="82"/>
      <c r="Q106" s="82" t="s">
        <v>81</v>
      </c>
      <c r="R106" s="82"/>
      <c r="S106" s="82"/>
      <c r="T106" s="82"/>
      <c r="U106" s="82" t="s">
        <v>81</v>
      </c>
      <c r="V106" s="82"/>
      <c r="W106" s="82" t="s">
        <v>81</v>
      </c>
      <c r="X106" s="82"/>
      <c r="Y106" s="82"/>
      <c r="Z106" s="82"/>
      <c r="AA106" s="82"/>
      <c r="AB106" s="82"/>
      <c r="AC106" s="82"/>
      <c r="AD106" s="82"/>
      <c r="AE106" s="82"/>
      <c r="AF106" s="82" t="s">
        <v>81</v>
      </c>
      <c r="AG106" s="82" t="s">
        <v>81</v>
      </c>
      <c r="AH106" s="82"/>
      <c r="AI106" s="82"/>
      <c r="AJ106" s="82"/>
      <c r="AK106" s="82"/>
      <c r="AL106" s="82"/>
      <c r="AM106" s="82"/>
      <c r="AN106" s="82"/>
      <c r="AO106" s="82"/>
      <c r="AP106" s="82"/>
      <c r="AQ106" s="82"/>
      <c r="AR106" s="82"/>
      <c r="AS106" s="82"/>
      <c r="AT106" s="82"/>
      <c r="AU106" s="82"/>
      <c r="AV106" s="82"/>
    </row>
    <row r="107" spans="1:56" ht="42" hidden="1">
      <c r="A107" s="84" t="s">
        <v>86</v>
      </c>
      <c r="B107" s="85" t="s">
        <v>288</v>
      </c>
      <c r="C107" s="85" t="s">
        <v>79</v>
      </c>
      <c r="D107" s="86" t="s">
        <v>290</v>
      </c>
      <c r="E107" s="82" t="s">
        <v>1070</v>
      </c>
      <c r="F107" s="85" t="s">
        <v>73</v>
      </c>
      <c r="G107" s="85" t="s">
        <v>74</v>
      </c>
      <c r="H107" s="85" t="s">
        <v>75</v>
      </c>
      <c r="I107" s="85" t="s">
        <v>76</v>
      </c>
      <c r="J107" s="85"/>
      <c r="K107" s="85"/>
      <c r="L107" s="82" t="s">
        <v>79</v>
      </c>
      <c r="M107" s="82" t="s">
        <v>79</v>
      </c>
      <c r="N107" s="82"/>
      <c r="O107" s="82"/>
      <c r="P107" s="82"/>
      <c r="Q107" s="82" t="s">
        <v>81</v>
      </c>
      <c r="R107" s="82"/>
      <c r="S107" s="82"/>
      <c r="T107" s="82"/>
      <c r="U107" s="82" t="s">
        <v>81</v>
      </c>
      <c r="V107" s="82"/>
      <c r="W107" s="82" t="s">
        <v>81</v>
      </c>
      <c r="X107" s="82"/>
      <c r="Y107" s="82"/>
      <c r="Z107" s="82"/>
      <c r="AA107" s="82"/>
      <c r="AB107" s="82"/>
      <c r="AC107" s="82"/>
      <c r="AD107" s="82"/>
      <c r="AE107" s="82"/>
      <c r="AF107" s="82" t="s">
        <v>81</v>
      </c>
      <c r="AG107" s="82" t="s">
        <v>81</v>
      </c>
      <c r="AH107" s="82"/>
      <c r="AI107" s="82"/>
      <c r="AJ107" s="82"/>
      <c r="AK107" s="82"/>
      <c r="AL107" s="82"/>
      <c r="AM107" s="82"/>
      <c r="AN107" s="82"/>
      <c r="AO107" s="82"/>
      <c r="AP107" s="82"/>
      <c r="AQ107" s="82"/>
      <c r="AR107" s="82"/>
      <c r="AS107" s="82"/>
      <c r="AT107" s="82"/>
      <c r="AU107" s="82"/>
      <c r="AV107" s="82"/>
    </row>
    <row r="108" spans="1:56" ht="42">
      <c r="A108" s="84" t="s">
        <v>291</v>
      </c>
      <c r="B108" s="85" t="s">
        <v>288</v>
      </c>
      <c r="C108" s="85" t="s">
        <v>79</v>
      </c>
      <c r="D108" s="86" t="s">
        <v>292</v>
      </c>
      <c r="E108" s="82" t="s">
        <v>1207</v>
      </c>
      <c r="F108" s="85" t="s">
        <v>73</v>
      </c>
      <c r="G108" s="85" t="s">
        <v>74</v>
      </c>
      <c r="H108" s="85" t="s">
        <v>75</v>
      </c>
      <c r="I108" s="85" t="s">
        <v>76</v>
      </c>
      <c r="J108" s="85" t="s">
        <v>131</v>
      </c>
      <c r="K108" s="85" t="s">
        <v>136</v>
      </c>
      <c r="L108" s="82" t="s">
        <v>81</v>
      </c>
      <c r="M108" s="82" t="s">
        <v>81</v>
      </c>
      <c r="N108" s="82" t="s">
        <v>81</v>
      </c>
      <c r="O108" s="82"/>
      <c r="P108" s="82"/>
      <c r="Q108" s="82" t="s">
        <v>81</v>
      </c>
      <c r="R108" s="82"/>
      <c r="S108" s="82"/>
      <c r="T108" s="82"/>
      <c r="U108" s="82" t="s">
        <v>81</v>
      </c>
      <c r="V108" s="82"/>
      <c r="W108" s="82" t="s">
        <v>81</v>
      </c>
      <c r="X108" s="82"/>
      <c r="Y108" s="82" t="s">
        <v>81</v>
      </c>
      <c r="Z108" s="82"/>
      <c r="AA108" s="82"/>
      <c r="AB108" s="82" t="s">
        <v>233</v>
      </c>
      <c r="AC108" s="82"/>
      <c r="AD108" s="82" t="s">
        <v>233</v>
      </c>
      <c r="AE108" s="82"/>
      <c r="AF108" s="82"/>
      <c r="AG108" s="82"/>
      <c r="AH108" s="82"/>
      <c r="AI108" s="82"/>
      <c r="AJ108" s="82"/>
      <c r="AK108" s="82"/>
      <c r="AL108" s="82"/>
      <c r="AM108" s="82"/>
      <c r="AN108" s="82"/>
      <c r="AO108" s="82"/>
      <c r="AP108" s="82"/>
      <c r="AQ108" s="82"/>
      <c r="AR108" s="82"/>
      <c r="AS108" s="82"/>
      <c r="AT108" s="82"/>
      <c r="AU108" s="82"/>
      <c r="AV108" s="82"/>
      <c r="AW108" s="1" t="s">
        <v>83</v>
      </c>
      <c r="AX108" s="1" t="s">
        <v>83</v>
      </c>
      <c r="AY108" s="1" t="s">
        <v>82</v>
      </c>
      <c r="AZ108" s="1" t="s">
        <v>82</v>
      </c>
      <c r="BA108" s="1" t="s">
        <v>83</v>
      </c>
      <c r="BB108" s="1" t="s">
        <v>82</v>
      </c>
      <c r="BC108" s="1" t="s">
        <v>82</v>
      </c>
      <c r="BD108" s="1" t="s">
        <v>147</v>
      </c>
    </row>
    <row r="109" spans="1:56" ht="84" hidden="1">
      <c r="A109" s="84" t="s">
        <v>86</v>
      </c>
      <c r="B109" s="85" t="s">
        <v>288</v>
      </c>
      <c r="C109" s="85" t="s">
        <v>79</v>
      </c>
      <c r="D109" s="87" t="s">
        <v>293</v>
      </c>
      <c r="E109" s="82" t="s">
        <v>1080</v>
      </c>
      <c r="F109" s="85" t="s">
        <v>73</v>
      </c>
      <c r="G109" s="85" t="s">
        <v>150</v>
      </c>
      <c r="H109" s="85" t="s">
        <v>88</v>
      </c>
      <c r="I109" s="85" t="s">
        <v>76</v>
      </c>
      <c r="J109" s="85"/>
      <c r="K109" s="85"/>
      <c r="L109" s="82" t="s">
        <v>81</v>
      </c>
      <c r="M109" s="82" t="s">
        <v>81</v>
      </c>
      <c r="N109" s="82" t="s">
        <v>81</v>
      </c>
      <c r="O109" s="82" t="s">
        <v>81</v>
      </c>
      <c r="P109" s="82"/>
      <c r="Q109" s="82" t="s">
        <v>81</v>
      </c>
      <c r="R109" s="82"/>
      <c r="S109" s="82"/>
      <c r="T109" s="82"/>
      <c r="U109" s="82"/>
      <c r="V109" s="82"/>
      <c r="W109" s="82"/>
      <c r="X109" s="82"/>
      <c r="Y109" s="82"/>
      <c r="Z109" s="82"/>
      <c r="AA109" s="82" t="s">
        <v>81</v>
      </c>
      <c r="AB109" s="82"/>
      <c r="AC109" s="82" t="s">
        <v>81</v>
      </c>
      <c r="AD109" s="82" t="s">
        <v>81</v>
      </c>
      <c r="AE109" s="82" t="s">
        <v>81</v>
      </c>
      <c r="AF109" s="82" t="s">
        <v>81</v>
      </c>
      <c r="AG109" s="82" t="s">
        <v>81</v>
      </c>
      <c r="AH109" s="82"/>
      <c r="AI109" s="82"/>
      <c r="AJ109" s="82"/>
      <c r="AK109" s="82"/>
      <c r="AL109" s="82"/>
      <c r="AM109" s="82"/>
      <c r="AN109" s="82"/>
      <c r="AO109" s="82"/>
      <c r="AP109" s="82"/>
      <c r="AQ109" s="82"/>
      <c r="AR109" s="82"/>
      <c r="AS109" s="82"/>
      <c r="AT109" s="82"/>
      <c r="AU109" s="82"/>
      <c r="AV109" s="82"/>
    </row>
    <row r="110" spans="1:56" ht="42">
      <c r="A110" s="84" t="s">
        <v>294</v>
      </c>
      <c r="B110" s="85" t="s">
        <v>288</v>
      </c>
      <c r="C110" s="85" t="s">
        <v>90</v>
      </c>
      <c r="D110" s="86" t="s">
        <v>295</v>
      </c>
      <c r="E110" s="82" t="s">
        <v>1208</v>
      </c>
      <c r="F110" s="85" t="s">
        <v>73</v>
      </c>
      <c r="G110" s="85" t="s">
        <v>150</v>
      </c>
      <c r="H110" s="85" t="s">
        <v>93</v>
      </c>
      <c r="I110" s="85" t="s">
        <v>76</v>
      </c>
      <c r="J110" s="85" t="s">
        <v>77</v>
      </c>
      <c r="K110" s="85" t="s">
        <v>272</v>
      </c>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1" t="s">
        <v>97</v>
      </c>
      <c r="AX110" s="1" t="s">
        <v>97</v>
      </c>
      <c r="AY110" s="1" t="s">
        <v>83</v>
      </c>
      <c r="AZ110" s="1" t="s">
        <v>83</v>
      </c>
      <c r="BA110" s="1" t="s">
        <v>83</v>
      </c>
      <c r="BB110" s="1" t="s">
        <v>83</v>
      </c>
      <c r="BC110" s="1" t="s">
        <v>97</v>
      </c>
      <c r="BD110" s="1" t="s">
        <v>147</v>
      </c>
    </row>
    <row r="111" spans="1:56" ht="42">
      <c r="A111" s="84" t="s">
        <v>296</v>
      </c>
      <c r="B111" s="85" t="s">
        <v>288</v>
      </c>
      <c r="C111" s="85" t="s">
        <v>90</v>
      </c>
      <c r="D111" s="86" t="s">
        <v>297</v>
      </c>
      <c r="E111" s="82" t="s">
        <v>1208</v>
      </c>
      <c r="F111" s="85" t="s">
        <v>73</v>
      </c>
      <c r="G111" s="85" t="s">
        <v>150</v>
      </c>
      <c r="H111" s="85" t="s">
        <v>93</v>
      </c>
      <c r="I111" s="85" t="s">
        <v>76</v>
      </c>
      <c r="J111" s="85" t="s">
        <v>77</v>
      </c>
      <c r="K111" s="85" t="s">
        <v>272</v>
      </c>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1" t="s">
        <v>97</v>
      </c>
      <c r="AX111" s="1" t="s">
        <v>97</v>
      </c>
      <c r="AY111" s="1" t="s">
        <v>83</v>
      </c>
      <c r="AZ111" s="1" t="s">
        <v>83</v>
      </c>
      <c r="BA111" s="1" t="s">
        <v>83</v>
      </c>
      <c r="BB111" s="1" t="s">
        <v>83</v>
      </c>
      <c r="BC111" s="1" t="s">
        <v>97</v>
      </c>
      <c r="BD111" s="1" t="s">
        <v>147</v>
      </c>
    </row>
    <row r="112" spans="1:56" ht="56">
      <c r="A112" s="84" t="s">
        <v>298</v>
      </c>
      <c r="B112" s="85" t="s">
        <v>288</v>
      </c>
      <c r="C112" s="85" t="s">
        <v>79</v>
      </c>
      <c r="D112" s="86" t="s">
        <v>299</v>
      </c>
      <c r="E112" s="82" t="s">
        <v>1208</v>
      </c>
      <c r="F112" s="85" t="s">
        <v>73</v>
      </c>
      <c r="G112" s="85" t="s">
        <v>74</v>
      </c>
      <c r="H112" s="85" t="s">
        <v>93</v>
      </c>
      <c r="I112" s="85" t="s">
        <v>76</v>
      </c>
      <c r="J112" s="85" t="s">
        <v>77</v>
      </c>
      <c r="K112" s="85" t="s">
        <v>272</v>
      </c>
      <c r="L112" s="82"/>
      <c r="M112" s="82"/>
      <c r="N112" s="82"/>
      <c r="O112" s="82"/>
      <c r="P112" s="82" t="s">
        <v>81</v>
      </c>
      <c r="Q112" s="82" t="s">
        <v>81</v>
      </c>
      <c r="R112" s="82" t="s">
        <v>81</v>
      </c>
      <c r="S112" s="82" t="s">
        <v>81</v>
      </c>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1" t="s">
        <v>83</v>
      </c>
      <c r="AX112" s="1" t="s">
        <v>97</v>
      </c>
      <c r="AY112" s="1" t="s">
        <v>83</v>
      </c>
      <c r="AZ112" s="1" t="s">
        <v>97</v>
      </c>
      <c r="BA112" s="1" t="s">
        <v>83</v>
      </c>
      <c r="BB112" s="1" t="s">
        <v>83</v>
      </c>
      <c r="BC112" s="1" t="s">
        <v>83</v>
      </c>
      <c r="BD112" s="1" t="s">
        <v>147</v>
      </c>
    </row>
    <row r="113" spans="1:56" ht="28" hidden="1">
      <c r="A113" s="84" t="s">
        <v>86</v>
      </c>
      <c r="B113" s="88" t="s">
        <v>300</v>
      </c>
      <c r="C113" s="89"/>
      <c r="D113" s="87" t="s">
        <v>301</v>
      </c>
      <c r="E113" s="82" t="s">
        <v>1076</v>
      </c>
      <c r="F113" s="90"/>
      <c r="G113" s="85" t="s">
        <v>74</v>
      </c>
      <c r="H113" s="85"/>
      <c r="I113" s="85" t="s">
        <v>76</v>
      </c>
      <c r="J113" s="85"/>
      <c r="K113" s="85"/>
      <c r="L113" s="82" t="s">
        <v>79</v>
      </c>
      <c r="M113" s="82"/>
      <c r="N113" s="82"/>
      <c r="O113" s="82" t="s">
        <v>79</v>
      </c>
      <c r="P113" s="82"/>
      <c r="Q113" s="82" t="s">
        <v>81</v>
      </c>
      <c r="R113" s="82"/>
      <c r="S113" s="82"/>
      <c r="T113" s="82"/>
      <c r="U113" s="82"/>
      <c r="V113" s="82"/>
      <c r="W113" s="82" t="s">
        <v>81</v>
      </c>
      <c r="X113" s="82"/>
      <c r="Y113" s="82"/>
      <c r="Z113" s="82"/>
      <c r="AA113" s="82"/>
      <c r="AB113" s="82"/>
      <c r="AC113" s="82"/>
      <c r="AD113" s="82"/>
      <c r="AE113" s="82"/>
      <c r="AF113" s="82" t="s">
        <v>81</v>
      </c>
      <c r="AG113" s="82" t="s">
        <v>81</v>
      </c>
      <c r="AH113" s="82"/>
      <c r="AI113" s="82"/>
      <c r="AJ113" s="82"/>
      <c r="AK113" s="82"/>
      <c r="AL113" s="82"/>
      <c r="AM113" s="82"/>
      <c r="AN113" s="82"/>
      <c r="AO113" s="82"/>
      <c r="AP113" s="82"/>
      <c r="AQ113" s="82"/>
      <c r="AR113" s="82"/>
      <c r="AS113" s="82"/>
      <c r="AT113" s="82"/>
      <c r="AU113" s="82"/>
      <c r="AV113" s="82"/>
    </row>
    <row r="114" spans="1:56" ht="364" hidden="1">
      <c r="A114" s="84" t="s">
        <v>86</v>
      </c>
      <c r="B114" s="88" t="s">
        <v>300</v>
      </c>
      <c r="C114" s="85" t="s">
        <v>79</v>
      </c>
      <c r="D114" s="87" t="s">
        <v>259</v>
      </c>
      <c r="E114" s="82" t="s">
        <v>1081</v>
      </c>
      <c r="F114" s="90"/>
      <c r="G114" s="85" t="s">
        <v>74</v>
      </c>
      <c r="H114" s="85" t="s">
        <v>75</v>
      </c>
      <c r="I114" s="85" t="s">
        <v>76</v>
      </c>
      <c r="J114" s="85"/>
      <c r="K114" s="85"/>
      <c r="L114" s="82" t="s">
        <v>79</v>
      </c>
      <c r="M114" s="82" t="s">
        <v>79</v>
      </c>
      <c r="N114" s="82"/>
      <c r="O114" s="82" t="s">
        <v>79</v>
      </c>
      <c r="P114" s="82"/>
      <c r="Q114" s="82" t="s">
        <v>81</v>
      </c>
      <c r="R114" s="82"/>
      <c r="S114" s="82"/>
      <c r="T114" s="82" t="s">
        <v>81</v>
      </c>
      <c r="U114" s="82"/>
      <c r="V114" s="82" t="s">
        <v>81</v>
      </c>
      <c r="W114" s="82"/>
      <c r="X114" s="82"/>
      <c r="Y114" s="82" t="s">
        <v>81</v>
      </c>
      <c r="Z114" s="82"/>
      <c r="AA114" s="82" t="s">
        <v>81</v>
      </c>
      <c r="AB114" s="82" t="s">
        <v>81</v>
      </c>
      <c r="AC114" s="82"/>
      <c r="AD114" s="82" t="s">
        <v>81</v>
      </c>
      <c r="AE114" s="82"/>
      <c r="AF114" s="82"/>
      <c r="AG114" s="82"/>
      <c r="AH114" s="82"/>
      <c r="AI114" s="82"/>
      <c r="AJ114" s="82"/>
      <c r="AK114" s="82"/>
      <c r="AL114" s="82"/>
      <c r="AM114" s="82" t="s">
        <v>81</v>
      </c>
      <c r="AN114" s="82"/>
      <c r="AO114" s="82"/>
      <c r="AP114" s="82" t="s">
        <v>81</v>
      </c>
      <c r="AQ114" s="82" t="s">
        <v>81</v>
      </c>
      <c r="AR114" s="82"/>
      <c r="AS114" s="82" t="s">
        <v>81</v>
      </c>
      <c r="AT114" s="82"/>
      <c r="AU114" s="82" t="s">
        <v>81</v>
      </c>
      <c r="AV114" s="82" t="s">
        <v>81</v>
      </c>
      <c r="AW114" s="1" t="s">
        <v>82</v>
      </c>
      <c r="AX114" s="1" t="s">
        <v>83</v>
      </c>
      <c r="AY114" s="1" t="s">
        <v>82</v>
      </c>
      <c r="AZ114" s="1" t="s">
        <v>82</v>
      </c>
      <c r="BA114" s="1" t="s">
        <v>82</v>
      </c>
      <c r="BB114" s="1" t="s">
        <v>82</v>
      </c>
      <c r="BC114" s="1" t="s">
        <v>82</v>
      </c>
      <c r="BD114" s="1" t="s">
        <v>147</v>
      </c>
    </row>
    <row r="115" spans="1:56" ht="28" hidden="1">
      <c r="A115" s="84" t="s">
        <v>86</v>
      </c>
      <c r="B115" s="88" t="s">
        <v>300</v>
      </c>
      <c r="C115" s="89"/>
      <c r="D115" s="87" t="s">
        <v>151</v>
      </c>
      <c r="E115" s="82" t="s">
        <v>1076</v>
      </c>
      <c r="F115" s="85" t="s">
        <v>73</v>
      </c>
      <c r="G115" s="85" t="s">
        <v>74</v>
      </c>
      <c r="H115" s="85"/>
      <c r="I115" s="85" t="s">
        <v>76</v>
      </c>
      <c r="J115" s="85"/>
      <c r="K115" s="85"/>
      <c r="L115" s="82" t="s">
        <v>81</v>
      </c>
      <c r="M115" s="82" t="s">
        <v>81</v>
      </c>
      <c r="N115" s="82"/>
      <c r="O115" s="82"/>
      <c r="P115" s="82"/>
      <c r="Q115" s="82"/>
      <c r="R115" s="82" t="s">
        <v>81</v>
      </c>
      <c r="S115" s="82"/>
      <c r="T115" s="82"/>
      <c r="U115" s="82"/>
      <c r="V115" s="82"/>
      <c r="W115" s="82"/>
      <c r="X115" s="82"/>
      <c r="Y115" s="82"/>
      <c r="Z115" s="82"/>
      <c r="AA115" s="82"/>
      <c r="AB115" s="82"/>
      <c r="AC115" s="82"/>
      <c r="AD115" s="82"/>
      <c r="AE115" s="82"/>
      <c r="AF115" s="82"/>
      <c r="AG115" s="82"/>
      <c r="AH115" s="82"/>
      <c r="AI115" s="82"/>
      <c r="AJ115" s="82" t="s">
        <v>81</v>
      </c>
      <c r="AK115" s="82" t="s">
        <v>81</v>
      </c>
      <c r="AL115" s="82" t="s">
        <v>81</v>
      </c>
      <c r="AM115" s="82" t="s">
        <v>81</v>
      </c>
      <c r="AN115" s="82"/>
      <c r="AO115" s="82"/>
      <c r="AP115" s="82"/>
      <c r="AQ115" s="82"/>
      <c r="AR115" s="82"/>
      <c r="AS115" s="82"/>
      <c r="AT115" s="82"/>
      <c r="AU115" s="82"/>
      <c r="AV115" s="82"/>
    </row>
    <row r="116" spans="1:56" ht="84" hidden="1">
      <c r="A116" s="84" t="s">
        <v>86</v>
      </c>
      <c r="B116" s="88" t="s">
        <v>300</v>
      </c>
      <c r="C116" s="89"/>
      <c r="D116" s="87" t="s">
        <v>302</v>
      </c>
      <c r="E116" s="82" t="s">
        <v>1076</v>
      </c>
      <c r="F116" s="90"/>
      <c r="G116" s="85" t="s">
        <v>150</v>
      </c>
      <c r="H116" s="85"/>
      <c r="I116" s="85" t="s">
        <v>76</v>
      </c>
      <c r="J116" s="85"/>
      <c r="K116" s="85"/>
      <c r="L116" s="82" t="s">
        <v>79</v>
      </c>
      <c r="M116" s="82"/>
      <c r="N116" s="82"/>
      <c r="O116" s="82"/>
      <c r="P116" s="82"/>
      <c r="Q116" s="82" t="s">
        <v>81</v>
      </c>
      <c r="R116" s="82"/>
      <c r="S116" s="82"/>
      <c r="T116" s="82"/>
      <c r="U116" s="82"/>
      <c r="V116" s="82"/>
      <c r="W116" s="82"/>
      <c r="X116" s="82"/>
      <c r="Y116" s="82"/>
      <c r="Z116" s="82" t="s">
        <v>81</v>
      </c>
      <c r="AA116" s="82" t="s">
        <v>81</v>
      </c>
      <c r="AB116" s="82"/>
      <c r="AC116" s="82" t="s">
        <v>81</v>
      </c>
      <c r="AD116" s="82"/>
      <c r="AE116" s="82" t="s">
        <v>81</v>
      </c>
      <c r="AF116" s="82"/>
      <c r="AG116" s="82"/>
      <c r="AH116" s="82"/>
      <c r="AI116" s="82"/>
      <c r="AJ116" s="82"/>
      <c r="AK116" s="82"/>
      <c r="AL116" s="82"/>
      <c r="AM116" s="82"/>
      <c r="AN116" s="82"/>
      <c r="AO116" s="82"/>
      <c r="AP116" s="82"/>
      <c r="AQ116" s="82"/>
      <c r="AR116" s="82"/>
      <c r="AS116" s="82"/>
      <c r="AT116" s="82"/>
      <c r="AU116" s="82"/>
      <c r="AV116" s="82"/>
    </row>
    <row r="117" spans="1:56" ht="409.5" hidden="1">
      <c r="A117" s="84" t="s">
        <v>86</v>
      </c>
      <c r="B117" s="88" t="s">
        <v>303</v>
      </c>
      <c r="C117" s="89" t="s">
        <v>79</v>
      </c>
      <c r="D117" s="87" t="s">
        <v>148</v>
      </c>
      <c r="E117" s="82" t="s">
        <v>1082</v>
      </c>
      <c r="F117" s="90"/>
      <c r="G117" s="85" t="s">
        <v>74</v>
      </c>
      <c r="H117" s="85" t="s">
        <v>88</v>
      </c>
      <c r="I117" s="85" t="s">
        <v>76</v>
      </c>
      <c r="J117" s="85"/>
      <c r="K117" s="85"/>
      <c r="L117" s="82" t="s">
        <v>79</v>
      </c>
      <c r="M117" s="82"/>
      <c r="N117" s="82"/>
      <c r="O117" s="82"/>
      <c r="P117" s="82"/>
      <c r="Q117" s="82" t="s">
        <v>81</v>
      </c>
      <c r="R117" s="82"/>
      <c r="S117" s="82"/>
      <c r="T117" s="82"/>
      <c r="U117" s="82"/>
      <c r="V117" s="82"/>
      <c r="W117" s="82"/>
      <c r="X117" s="82"/>
      <c r="Y117" s="82"/>
      <c r="Z117" s="82" t="s">
        <v>81</v>
      </c>
      <c r="AA117" s="82" t="s">
        <v>81</v>
      </c>
      <c r="AB117" s="82"/>
      <c r="AC117" s="82" t="s">
        <v>81</v>
      </c>
      <c r="AD117" s="82"/>
      <c r="AE117" s="82" t="s">
        <v>81</v>
      </c>
      <c r="AF117" s="82" t="s">
        <v>81</v>
      </c>
      <c r="AG117" s="82" t="s">
        <v>81</v>
      </c>
      <c r="AH117" s="82"/>
      <c r="AI117" s="82"/>
      <c r="AJ117" s="82"/>
      <c r="AK117" s="82"/>
      <c r="AL117" s="82"/>
      <c r="AM117" s="82"/>
      <c r="AN117" s="82"/>
      <c r="AO117" s="82"/>
      <c r="AP117" s="82"/>
      <c r="AQ117" s="82"/>
      <c r="AR117" s="82"/>
      <c r="AS117" s="82"/>
      <c r="AT117" s="82"/>
      <c r="AU117" s="82"/>
      <c r="AV117" s="82"/>
    </row>
    <row r="118" spans="1:56" ht="70" hidden="1">
      <c r="A118" s="84" t="s">
        <v>86</v>
      </c>
      <c r="B118" s="88" t="s">
        <v>303</v>
      </c>
      <c r="C118" s="85" t="s">
        <v>79</v>
      </c>
      <c r="D118" s="87" t="s">
        <v>304</v>
      </c>
      <c r="E118" s="82" t="s">
        <v>1076</v>
      </c>
      <c r="F118" s="85" t="s">
        <v>73</v>
      </c>
      <c r="G118" s="85" t="s">
        <v>74</v>
      </c>
      <c r="H118" s="85"/>
      <c r="I118" s="85" t="s">
        <v>76</v>
      </c>
      <c r="J118" s="85"/>
      <c r="K118" s="85"/>
      <c r="L118" s="82" t="s">
        <v>79</v>
      </c>
      <c r="M118" s="82"/>
      <c r="N118" s="82"/>
      <c r="O118" s="82" t="s">
        <v>79</v>
      </c>
      <c r="P118" s="82"/>
      <c r="Q118" s="82" t="s">
        <v>81</v>
      </c>
      <c r="R118" s="82"/>
      <c r="S118" s="82"/>
      <c r="T118" s="82" t="s">
        <v>81</v>
      </c>
      <c r="U118" s="82" t="s">
        <v>81</v>
      </c>
      <c r="V118" s="82" t="s">
        <v>81</v>
      </c>
      <c r="W118" s="82" t="s">
        <v>81</v>
      </c>
      <c r="X118" s="82" t="s">
        <v>81</v>
      </c>
      <c r="Y118" s="82" t="s">
        <v>81</v>
      </c>
      <c r="Z118" s="82" t="s">
        <v>81</v>
      </c>
      <c r="AA118" s="82" t="s">
        <v>81</v>
      </c>
      <c r="AB118" s="82" t="s">
        <v>81</v>
      </c>
      <c r="AC118" s="82" t="s">
        <v>81</v>
      </c>
      <c r="AD118" s="82" t="s">
        <v>81</v>
      </c>
      <c r="AE118" s="82" t="s">
        <v>81</v>
      </c>
      <c r="AF118" s="82" t="s">
        <v>81</v>
      </c>
      <c r="AG118" s="82" t="s">
        <v>81</v>
      </c>
      <c r="AH118" s="82" t="s">
        <v>81</v>
      </c>
      <c r="AI118" s="82" t="s">
        <v>81</v>
      </c>
      <c r="AJ118" s="82"/>
      <c r="AK118" s="82"/>
      <c r="AL118" s="82"/>
      <c r="AM118" s="82"/>
      <c r="AN118" s="82"/>
      <c r="AO118" s="82"/>
      <c r="AP118" s="82"/>
      <c r="AQ118" s="82"/>
      <c r="AR118" s="82"/>
      <c r="AS118" s="82"/>
      <c r="AT118" s="82"/>
      <c r="AU118" s="82"/>
      <c r="AV118" s="82"/>
    </row>
    <row r="119" spans="1:56" ht="28" hidden="1">
      <c r="A119" s="84" t="s">
        <v>86</v>
      </c>
      <c r="B119" s="88" t="s">
        <v>303</v>
      </c>
      <c r="C119" s="89"/>
      <c r="D119" s="87" t="s">
        <v>267</v>
      </c>
      <c r="E119" s="82" t="s">
        <v>1076</v>
      </c>
      <c r="F119" s="90"/>
      <c r="G119" s="85" t="s">
        <v>74</v>
      </c>
      <c r="H119" s="85"/>
      <c r="I119" s="85" t="s">
        <v>76</v>
      </c>
      <c r="J119" s="85"/>
      <c r="K119" s="85"/>
      <c r="L119" s="82" t="s">
        <v>79</v>
      </c>
      <c r="M119" s="82" t="s">
        <v>79</v>
      </c>
      <c r="N119" s="82"/>
      <c r="O119" s="82"/>
      <c r="P119" s="82"/>
      <c r="Q119" s="82"/>
      <c r="R119" s="82" t="s">
        <v>81</v>
      </c>
      <c r="S119" s="82"/>
      <c r="T119" s="82"/>
      <c r="U119" s="82"/>
      <c r="V119" s="82"/>
      <c r="W119" s="82"/>
      <c r="X119" s="82"/>
      <c r="Y119" s="82"/>
      <c r="Z119" s="82"/>
      <c r="AA119" s="82"/>
      <c r="AB119" s="82"/>
      <c r="AC119" s="82"/>
      <c r="AD119" s="82"/>
      <c r="AE119" s="82"/>
      <c r="AF119" s="82"/>
      <c r="AG119" s="82"/>
      <c r="AH119" s="82"/>
      <c r="AI119" s="82"/>
      <c r="AJ119" s="82" t="s">
        <v>81</v>
      </c>
      <c r="AK119" s="82" t="s">
        <v>81</v>
      </c>
      <c r="AL119" s="82" t="s">
        <v>81</v>
      </c>
      <c r="AM119" s="82" t="s">
        <v>81</v>
      </c>
      <c r="AN119" s="82"/>
      <c r="AO119" s="82"/>
      <c r="AP119" s="82"/>
      <c r="AQ119" s="82"/>
      <c r="AR119" s="82"/>
      <c r="AS119" s="82"/>
      <c r="AT119" s="82"/>
      <c r="AU119" s="82"/>
      <c r="AV119" s="82"/>
    </row>
    <row r="120" spans="1:56" ht="42" hidden="1">
      <c r="A120" s="84" t="s">
        <v>86</v>
      </c>
      <c r="B120" s="88" t="s">
        <v>303</v>
      </c>
      <c r="C120" s="85" t="s">
        <v>79</v>
      </c>
      <c r="D120" s="87" t="s">
        <v>154</v>
      </c>
      <c r="E120" s="82" t="s">
        <v>1076</v>
      </c>
      <c r="F120" s="90"/>
      <c r="G120" s="85" t="s">
        <v>74</v>
      </c>
      <c r="H120" s="85"/>
      <c r="I120" s="85" t="s">
        <v>76</v>
      </c>
      <c r="J120" s="85"/>
      <c r="K120" s="85"/>
      <c r="L120" s="82" t="s">
        <v>81</v>
      </c>
      <c r="M120" s="82" t="s">
        <v>81</v>
      </c>
      <c r="N120" s="82"/>
      <c r="O120" s="82"/>
      <c r="P120" s="82"/>
      <c r="Q120" s="82"/>
      <c r="R120" s="82" t="s">
        <v>81</v>
      </c>
      <c r="S120" s="82"/>
      <c r="T120" s="82"/>
      <c r="U120" s="82"/>
      <c r="V120" s="82"/>
      <c r="W120" s="82"/>
      <c r="X120" s="82"/>
      <c r="Y120" s="82"/>
      <c r="Z120" s="82"/>
      <c r="AA120" s="82"/>
      <c r="AB120" s="82"/>
      <c r="AC120" s="82"/>
      <c r="AD120" s="82"/>
      <c r="AE120" s="82"/>
      <c r="AF120" s="82"/>
      <c r="AG120" s="82"/>
      <c r="AH120" s="82"/>
      <c r="AI120" s="82"/>
      <c r="AJ120" s="82" t="s">
        <v>81</v>
      </c>
      <c r="AK120" s="82" t="s">
        <v>81</v>
      </c>
      <c r="AL120" s="82" t="s">
        <v>81</v>
      </c>
      <c r="AM120" s="82" t="s">
        <v>81</v>
      </c>
      <c r="AN120" s="82"/>
      <c r="AO120" s="82"/>
      <c r="AP120" s="82" t="s">
        <v>81</v>
      </c>
      <c r="AQ120" s="82" t="s">
        <v>81</v>
      </c>
      <c r="AR120" s="82"/>
      <c r="AS120" s="82"/>
      <c r="AT120" s="82"/>
      <c r="AU120" s="82"/>
      <c r="AV120" s="82"/>
    </row>
    <row r="121" spans="1:56" ht="84">
      <c r="A121" s="84" t="s">
        <v>305</v>
      </c>
      <c r="B121" s="88" t="s">
        <v>303</v>
      </c>
      <c r="C121" s="85" t="s">
        <v>79</v>
      </c>
      <c r="D121" s="87" t="s">
        <v>306</v>
      </c>
      <c r="E121" s="82" t="s">
        <v>1209</v>
      </c>
      <c r="F121" s="85" t="s">
        <v>73</v>
      </c>
      <c r="G121" s="85" t="s">
        <v>74</v>
      </c>
      <c r="H121" s="85" t="s">
        <v>75</v>
      </c>
      <c r="I121" s="85" t="s">
        <v>76</v>
      </c>
      <c r="J121" s="85" t="s">
        <v>77</v>
      </c>
      <c r="K121" s="85" t="s">
        <v>125</v>
      </c>
      <c r="L121" s="82" t="s">
        <v>81</v>
      </c>
      <c r="M121" s="82"/>
      <c r="N121" s="82"/>
      <c r="O121" s="82"/>
      <c r="P121" s="82"/>
      <c r="Q121" s="82"/>
      <c r="R121" s="82" t="s">
        <v>81</v>
      </c>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t="s">
        <v>81</v>
      </c>
      <c r="AT121" s="82" t="s">
        <v>81</v>
      </c>
      <c r="AU121" s="82" t="s">
        <v>81</v>
      </c>
      <c r="AV121" s="82" t="s">
        <v>81</v>
      </c>
      <c r="AW121" s="1" t="s">
        <v>83</v>
      </c>
      <c r="AX121" s="1" t="s">
        <v>83</v>
      </c>
      <c r="AY121" s="1" t="s">
        <v>83</v>
      </c>
      <c r="AZ121" s="1" t="s">
        <v>83</v>
      </c>
      <c r="BA121" s="1" t="s">
        <v>82</v>
      </c>
      <c r="BB121" s="1" t="s">
        <v>82</v>
      </c>
      <c r="BC121" s="1" t="s">
        <v>82</v>
      </c>
      <c r="BD121" s="1" t="s">
        <v>84</v>
      </c>
    </row>
    <row r="122" spans="1:56" ht="70" hidden="1">
      <c r="A122" s="84" t="s">
        <v>86</v>
      </c>
      <c r="B122" s="88" t="s">
        <v>303</v>
      </c>
      <c r="C122" s="85" t="s">
        <v>79</v>
      </c>
      <c r="D122" s="87" t="s">
        <v>307</v>
      </c>
      <c r="E122" s="82" t="s">
        <v>1076</v>
      </c>
      <c r="F122" s="90"/>
      <c r="G122" s="85" t="s">
        <v>74</v>
      </c>
      <c r="H122" s="85"/>
      <c r="I122" s="85" t="s">
        <v>76</v>
      </c>
      <c r="J122" s="85"/>
      <c r="K122" s="85"/>
      <c r="L122" s="82" t="s">
        <v>308</v>
      </c>
      <c r="M122" s="82"/>
      <c r="N122" s="82"/>
      <c r="O122" s="82"/>
      <c r="P122" s="82"/>
      <c r="Q122" s="82"/>
      <c r="R122" s="82" t="s">
        <v>81</v>
      </c>
      <c r="S122" s="82"/>
      <c r="T122" s="82"/>
      <c r="U122" s="82"/>
      <c r="V122" s="82"/>
      <c r="W122" s="82"/>
      <c r="X122" s="82"/>
      <c r="Y122" s="82"/>
      <c r="Z122" s="82"/>
      <c r="AA122" s="82"/>
      <c r="AB122" s="82"/>
      <c r="AC122" s="82"/>
      <c r="AD122" s="82"/>
      <c r="AE122" s="82"/>
      <c r="AF122" s="82"/>
      <c r="AG122" s="82"/>
      <c r="AH122" s="82"/>
      <c r="AI122" s="82"/>
      <c r="AJ122" s="82" t="s">
        <v>81</v>
      </c>
      <c r="AK122" s="82" t="s">
        <v>81</v>
      </c>
      <c r="AL122" s="82" t="s">
        <v>81</v>
      </c>
      <c r="AM122" s="82" t="s">
        <v>81</v>
      </c>
      <c r="AN122" s="82" t="s">
        <v>81</v>
      </c>
      <c r="AO122" s="82" t="s">
        <v>81</v>
      </c>
      <c r="AP122" s="82" t="s">
        <v>81</v>
      </c>
      <c r="AQ122" s="82" t="s">
        <v>81</v>
      </c>
      <c r="AR122" s="82" t="s">
        <v>81</v>
      </c>
      <c r="AS122" s="82" t="s">
        <v>81</v>
      </c>
      <c r="AT122" s="82"/>
      <c r="AU122" s="82" t="s">
        <v>81</v>
      </c>
      <c r="AV122" s="82"/>
    </row>
    <row r="123" spans="1:56" ht="28" hidden="1">
      <c r="A123" s="84" t="s">
        <v>86</v>
      </c>
      <c r="B123" s="88" t="s">
        <v>309</v>
      </c>
      <c r="C123" s="89"/>
      <c r="D123" s="87" t="s">
        <v>80</v>
      </c>
      <c r="E123" s="82" t="s">
        <v>1076</v>
      </c>
      <c r="F123" s="90"/>
      <c r="G123" s="85" t="s">
        <v>74</v>
      </c>
      <c r="H123" s="85"/>
      <c r="I123" s="85" t="s">
        <v>76</v>
      </c>
      <c r="J123" s="85"/>
      <c r="K123" s="85"/>
      <c r="L123" s="82" t="s">
        <v>79</v>
      </c>
      <c r="M123" s="82" t="s">
        <v>79</v>
      </c>
      <c r="N123" s="82" t="s">
        <v>79</v>
      </c>
      <c r="O123" s="82" t="s">
        <v>79</v>
      </c>
      <c r="P123" s="82" t="s">
        <v>81</v>
      </c>
      <c r="Q123" s="82" t="s">
        <v>81</v>
      </c>
      <c r="R123" s="82" t="s">
        <v>81</v>
      </c>
      <c r="S123" s="82" t="s">
        <v>81</v>
      </c>
      <c r="T123" s="82" t="s">
        <v>81</v>
      </c>
      <c r="U123" s="82" t="s">
        <v>81</v>
      </c>
      <c r="V123" s="82" t="s">
        <v>81</v>
      </c>
      <c r="W123" s="82" t="s">
        <v>81</v>
      </c>
      <c r="X123" s="82" t="s">
        <v>81</v>
      </c>
      <c r="Y123" s="82" t="s">
        <v>81</v>
      </c>
      <c r="Z123" s="82" t="s">
        <v>81</v>
      </c>
      <c r="AA123" s="82" t="s">
        <v>81</v>
      </c>
      <c r="AB123" s="82" t="s">
        <v>81</v>
      </c>
      <c r="AC123" s="82" t="s">
        <v>81</v>
      </c>
      <c r="AD123" s="82" t="s">
        <v>81</v>
      </c>
      <c r="AE123" s="82" t="s">
        <v>81</v>
      </c>
      <c r="AF123" s="82" t="s">
        <v>81</v>
      </c>
      <c r="AG123" s="82" t="s">
        <v>81</v>
      </c>
      <c r="AH123" s="82" t="s">
        <v>81</v>
      </c>
      <c r="AI123" s="82" t="s">
        <v>81</v>
      </c>
      <c r="AJ123" s="82" t="s">
        <v>81</v>
      </c>
      <c r="AK123" s="82" t="s">
        <v>81</v>
      </c>
      <c r="AL123" s="82" t="s">
        <v>81</v>
      </c>
      <c r="AM123" s="82" t="s">
        <v>81</v>
      </c>
      <c r="AN123" s="82" t="s">
        <v>81</v>
      </c>
      <c r="AO123" s="82" t="s">
        <v>81</v>
      </c>
      <c r="AP123" s="82" t="s">
        <v>81</v>
      </c>
      <c r="AQ123" s="82" t="s">
        <v>81</v>
      </c>
      <c r="AR123" s="82" t="s">
        <v>81</v>
      </c>
      <c r="AS123" s="82" t="s">
        <v>81</v>
      </c>
      <c r="AT123" s="82" t="s">
        <v>81</v>
      </c>
      <c r="AU123" s="82" t="s">
        <v>81</v>
      </c>
      <c r="AV123" s="82" t="s">
        <v>81</v>
      </c>
    </row>
    <row r="124" spans="1:56" ht="56" hidden="1">
      <c r="A124" s="84" t="s">
        <v>86</v>
      </c>
      <c r="B124" s="88" t="s">
        <v>310</v>
      </c>
      <c r="C124" s="89"/>
      <c r="D124" s="87" t="s">
        <v>311</v>
      </c>
      <c r="E124" s="82" t="s">
        <v>1076</v>
      </c>
      <c r="F124" s="90"/>
      <c r="G124" s="85" t="s">
        <v>150</v>
      </c>
      <c r="H124" s="85"/>
      <c r="I124" s="85" t="s">
        <v>76</v>
      </c>
      <c r="J124" s="85"/>
      <c r="K124" s="85"/>
      <c r="L124" s="82" t="s">
        <v>79</v>
      </c>
      <c r="M124" s="82"/>
      <c r="N124" s="82"/>
      <c r="O124" s="82"/>
      <c r="P124" s="82"/>
      <c r="Q124" s="82" t="s">
        <v>81</v>
      </c>
      <c r="R124" s="82"/>
      <c r="S124" s="82"/>
      <c r="T124" s="82" t="s">
        <v>81</v>
      </c>
      <c r="U124" s="82"/>
      <c r="V124" s="82"/>
      <c r="W124" s="82"/>
      <c r="X124" s="82"/>
      <c r="Y124" s="82"/>
      <c r="Z124" s="82" t="s">
        <v>81</v>
      </c>
      <c r="AA124" s="82" t="s">
        <v>81</v>
      </c>
      <c r="AB124" s="82"/>
      <c r="AC124" s="82"/>
      <c r="AD124" s="82"/>
      <c r="AE124" s="82" t="s">
        <v>81</v>
      </c>
      <c r="AF124" s="82" t="s">
        <v>81</v>
      </c>
      <c r="AG124" s="82" t="s">
        <v>81</v>
      </c>
      <c r="AH124" s="82"/>
      <c r="AI124" s="82"/>
      <c r="AJ124" s="82"/>
      <c r="AK124" s="82"/>
      <c r="AL124" s="82"/>
      <c r="AM124" s="82"/>
      <c r="AN124" s="82"/>
      <c r="AO124" s="82"/>
      <c r="AP124" s="82"/>
      <c r="AQ124" s="82"/>
      <c r="AR124" s="82"/>
      <c r="AS124" s="82"/>
      <c r="AT124" s="82"/>
      <c r="AU124" s="82"/>
      <c r="AV124" s="82"/>
    </row>
    <row r="125" spans="1:56" ht="70" hidden="1">
      <c r="A125" s="84" t="s">
        <v>86</v>
      </c>
      <c r="B125" s="88" t="s">
        <v>310</v>
      </c>
      <c r="C125" s="89"/>
      <c r="D125" s="87" t="s">
        <v>312</v>
      </c>
      <c r="E125" s="82" t="s">
        <v>1076</v>
      </c>
      <c r="F125" s="90"/>
      <c r="G125" s="85" t="s">
        <v>150</v>
      </c>
      <c r="H125" s="85"/>
      <c r="I125" s="85" t="s">
        <v>76</v>
      </c>
      <c r="J125" s="85"/>
      <c r="K125" s="85"/>
      <c r="L125" s="82" t="s">
        <v>79</v>
      </c>
      <c r="M125" s="82"/>
      <c r="N125" s="82"/>
      <c r="O125" s="82"/>
      <c r="P125" s="82"/>
      <c r="Q125" s="82" t="s">
        <v>81</v>
      </c>
      <c r="R125" s="82"/>
      <c r="S125" s="82"/>
      <c r="T125" s="82"/>
      <c r="U125" s="82"/>
      <c r="V125" s="82"/>
      <c r="W125" s="82"/>
      <c r="X125" s="82"/>
      <c r="Y125" s="82"/>
      <c r="Z125" s="82" t="s">
        <v>81</v>
      </c>
      <c r="AA125" s="82" t="s">
        <v>81</v>
      </c>
      <c r="AB125" s="82"/>
      <c r="AC125" s="82"/>
      <c r="AD125" s="82"/>
      <c r="AE125" s="82"/>
      <c r="AF125" s="82"/>
      <c r="AG125" s="82"/>
      <c r="AH125" s="82"/>
      <c r="AI125" s="82"/>
      <c r="AJ125" s="82"/>
      <c r="AK125" s="82"/>
      <c r="AL125" s="82"/>
      <c r="AM125" s="82"/>
      <c r="AN125" s="82"/>
      <c r="AO125" s="82"/>
      <c r="AP125" s="82"/>
      <c r="AQ125" s="82"/>
      <c r="AR125" s="82"/>
      <c r="AS125" s="82"/>
      <c r="AT125" s="82"/>
      <c r="AU125" s="82"/>
      <c r="AV125" s="82"/>
    </row>
    <row r="126" spans="1:56" ht="56" hidden="1">
      <c r="A126" s="84" t="s">
        <v>86</v>
      </c>
      <c r="B126" s="88" t="s">
        <v>310</v>
      </c>
      <c r="C126" s="89"/>
      <c r="D126" s="87" t="s">
        <v>313</v>
      </c>
      <c r="E126" s="82" t="s">
        <v>1076</v>
      </c>
      <c r="F126" s="90"/>
      <c r="G126" s="85" t="s">
        <v>150</v>
      </c>
      <c r="H126" s="85"/>
      <c r="I126" s="85" t="s">
        <v>76</v>
      </c>
      <c r="J126" s="85"/>
      <c r="K126" s="85"/>
      <c r="L126" s="82" t="s">
        <v>79</v>
      </c>
      <c r="M126" s="82"/>
      <c r="N126" s="82"/>
      <c r="O126" s="82"/>
      <c r="P126" s="82"/>
      <c r="Q126" s="82" t="s">
        <v>81</v>
      </c>
      <c r="R126" s="82"/>
      <c r="S126" s="82"/>
      <c r="T126" s="82"/>
      <c r="U126" s="82"/>
      <c r="V126" s="82"/>
      <c r="W126" s="82"/>
      <c r="X126" s="82"/>
      <c r="Y126" s="82"/>
      <c r="Z126" s="82"/>
      <c r="AA126" s="82"/>
      <c r="AB126" s="82"/>
      <c r="AC126" s="82" t="s">
        <v>81</v>
      </c>
      <c r="AD126" s="82"/>
      <c r="AE126" s="82"/>
      <c r="AF126" s="82"/>
      <c r="AG126" s="82"/>
      <c r="AH126" s="82"/>
      <c r="AI126" s="82"/>
      <c r="AJ126" s="82"/>
      <c r="AK126" s="82"/>
      <c r="AL126" s="82"/>
      <c r="AM126" s="82"/>
      <c r="AN126" s="82"/>
      <c r="AO126" s="82"/>
      <c r="AP126" s="82"/>
      <c r="AQ126" s="82"/>
      <c r="AR126" s="82"/>
      <c r="AS126" s="82"/>
      <c r="AT126" s="82"/>
      <c r="AU126" s="82"/>
      <c r="AV126" s="82"/>
    </row>
    <row r="127" spans="1:56" ht="28" hidden="1">
      <c r="A127" s="84" t="s">
        <v>86</v>
      </c>
      <c r="B127" s="88" t="s">
        <v>310</v>
      </c>
      <c r="C127" s="89"/>
      <c r="D127" s="87" t="s">
        <v>314</v>
      </c>
      <c r="E127" s="82" t="s">
        <v>1076</v>
      </c>
      <c r="F127" s="90"/>
      <c r="G127" s="85" t="s">
        <v>150</v>
      </c>
      <c r="H127" s="85"/>
      <c r="I127" s="85" t="s">
        <v>76</v>
      </c>
      <c r="J127" s="85"/>
      <c r="K127" s="85"/>
      <c r="L127" s="82" t="s">
        <v>79</v>
      </c>
      <c r="M127" s="82"/>
      <c r="N127" s="82"/>
      <c r="O127" s="82"/>
      <c r="P127" s="82"/>
      <c r="Q127" s="82" t="s">
        <v>81</v>
      </c>
      <c r="R127" s="82"/>
      <c r="S127" s="82"/>
      <c r="T127" s="82"/>
      <c r="U127" s="82"/>
      <c r="V127" s="82"/>
      <c r="W127" s="82"/>
      <c r="X127" s="82"/>
      <c r="Y127" s="82"/>
      <c r="Z127" s="82"/>
      <c r="AA127" s="82"/>
      <c r="AB127" s="82"/>
      <c r="AC127" s="82"/>
      <c r="AD127" s="82"/>
      <c r="AE127" s="82" t="s">
        <v>81</v>
      </c>
      <c r="AF127" s="82" t="s">
        <v>81</v>
      </c>
      <c r="AG127" s="82" t="s">
        <v>81</v>
      </c>
      <c r="AH127" s="82"/>
      <c r="AI127" s="82"/>
      <c r="AJ127" s="82"/>
      <c r="AK127" s="82"/>
      <c r="AL127" s="82"/>
      <c r="AM127" s="82"/>
      <c r="AN127" s="82"/>
      <c r="AO127" s="82"/>
      <c r="AP127" s="82"/>
      <c r="AQ127" s="82"/>
      <c r="AR127" s="82"/>
      <c r="AS127" s="82"/>
      <c r="AT127" s="82"/>
      <c r="AU127" s="82"/>
      <c r="AV127" s="82"/>
    </row>
    <row r="128" spans="1:56" ht="56">
      <c r="A128" s="84" t="s">
        <v>315</v>
      </c>
      <c r="B128" s="88" t="s">
        <v>310</v>
      </c>
      <c r="C128" s="85" t="s">
        <v>79</v>
      </c>
      <c r="D128" s="87" t="s">
        <v>293</v>
      </c>
      <c r="E128" s="82" t="s">
        <v>1145</v>
      </c>
      <c r="F128" s="85" t="s">
        <v>73</v>
      </c>
      <c r="G128" s="85" t="s">
        <v>150</v>
      </c>
      <c r="H128" s="85" t="s">
        <v>88</v>
      </c>
      <c r="I128" s="85" t="s">
        <v>76</v>
      </c>
      <c r="J128" s="85" t="s">
        <v>77</v>
      </c>
      <c r="K128" s="85" t="s">
        <v>136</v>
      </c>
      <c r="L128" s="82" t="s">
        <v>81</v>
      </c>
      <c r="M128" s="82" t="s">
        <v>81</v>
      </c>
      <c r="N128" s="82" t="s">
        <v>81</v>
      </c>
      <c r="O128" s="82" t="s">
        <v>81</v>
      </c>
      <c r="P128" s="82"/>
      <c r="Q128" s="82" t="s">
        <v>81</v>
      </c>
      <c r="R128" s="82"/>
      <c r="S128" s="82"/>
      <c r="T128" s="82"/>
      <c r="U128" s="82"/>
      <c r="V128" s="82"/>
      <c r="W128" s="82"/>
      <c r="X128" s="82"/>
      <c r="Y128" s="82"/>
      <c r="Z128" s="82"/>
      <c r="AA128" s="82" t="s">
        <v>81</v>
      </c>
      <c r="AB128" s="82"/>
      <c r="AC128" s="82" t="s">
        <v>81</v>
      </c>
      <c r="AD128" s="82" t="s">
        <v>81</v>
      </c>
      <c r="AE128" s="82" t="s">
        <v>81</v>
      </c>
      <c r="AF128" s="82" t="s">
        <v>81</v>
      </c>
      <c r="AG128" s="82" t="s">
        <v>81</v>
      </c>
      <c r="AH128" s="82"/>
      <c r="AI128" s="82"/>
      <c r="AJ128" s="82"/>
      <c r="AK128" s="82"/>
      <c r="AL128" s="82"/>
      <c r="AM128" s="82"/>
      <c r="AN128" s="82"/>
      <c r="AO128" s="82"/>
      <c r="AP128" s="82"/>
      <c r="AQ128" s="82"/>
      <c r="AR128" s="82"/>
      <c r="AS128" s="82"/>
      <c r="AT128" s="82"/>
      <c r="AU128" s="82"/>
      <c r="AV128" s="82"/>
      <c r="AW128" s="1" t="s">
        <v>82</v>
      </c>
      <c r="AX128" s="1" t="s">
        <v>83</v>
      </c>
      <c r="AY128" s="1" t="s">
        <v>82</v>
      </c>
      <c r="AZ128" s="1" t="s">
        <v>82</v>
      </c>
      <c r="BA128" s="1" t="s">
        <v>82</v>
      </c>
      <c r="BB128" s="1" t="s">
        <v>82</v>
      </c>
      <c r="BC128" s="1" t="s">
        <v>82</v>
      </c>
      <c r="BD128" s="1" t="s">
        <v>84</v>
      </c>
    </row>
    <row r="129" spans="1:56" ht="42" hidden="1">
      <c r="A129" s="84" t="s">
        <v>86</v>
      </c>
      <c r="B129" s="88" t="s">
        <v>310</v>
      </c>
      <c r="C129" s="89"/>
      <c r="D129" s="87" t="s">
        <v>316</v>
      </c>
      <c r="E129" s="82" t="s">
        <v>1076</v>
      </c>
      <c r="F129" s="90"/>
      <c r="G129" s="85" t="s">
        <v>150</v>
      </c>
      <c r="H129" s="85"/>
      <c r="I129" s="85" t="s">
        <v>76</v>
      </c>
      <c r="J129" s="85"/>
      <c r="K129" s="85"/>
      <c r="L129" s="82" t="s">
        <v>79</v>
      </c>
      <c r="M129" s="82"/>
      <c r="N129" s="82"/>
      <c r="O129" s="82"/>
      <c r="P129" s="82"/>
      <c r="Q129" s="82" t="s">
        <v>81</v>
      </c>
      <c r="R129" s="82"/>
      <c r="S129" s="82"/>
      <c r="T129" s="82" t="s">
        <v>81</v>
      </c>
      <c r="U129" s="82"/>
      <c r="V129" s="82"/>
      <c r="W129" s="82"/>
      <c r="X129" s="82"/>
      <c r="Y129" s="82"/>
      <c r="Z129" s="82" t="s">
        <v>81</v>
      </c>
      <c r="AA129" s="82" t="s">
        <v>81</v>
      </c>
      <c r="AB129" s="82"/>
      <c r="AC129" s="82"/>
      <c r="AD129" s="82"/>
      <c r="AE129" s="82" t="s">
        <v>81</v>
      </c>
      <c r="AF129" s="82" t="s">
        <v>81</v>
      </c>
      <c r="AG129" s="82" t="s">
        <v>81</v>
      </c>
      <c r="AH129" s="82"/>
      <c r="AI129" s="82"/>
      <c r="AJ129" s="82"/>
      <c r="AK129" s="82"/>
      <c r="AL129" s="82"/>
      <c r="AM129" s="82"/>
      <c r="AN129" s="82"/>
      <c r="AO129" s="82"/>
      <c r="AP129" s="82"/>
      <c r="AQ129" s="82"/>
      <c r="AR129" s="82"/>
      <c r="AS129" s="82"/>
      <c r="AT129" s="82"/>
      <c r="AU129" s="82"/>
      <c r="AV129" s="82"/>
    </row>
    <row r="130" spans="1:56" ht="42" hidden="1">
      <c r="A130" s="84" t="s">
        <v>86</v>
      </c>
      <c r="B130" s="88" t="s">
        <v>310</v>
      </c>
      <c r="C130" s="89"/>
      <c r="D130" s="87" t="s">
        <v>317</v>
      </c>
      <c r="E130" s="82" t="s">
        <v>1076</v>
      </c>
      <c r="F130" s="90"/>
      <c r="G130" s="85" t="s">
        <v>74</v>
      </c>
      <c r="H130" s="85"/>
      <c r="I130" s="85" t="s">
        <v>76</v>
      </c>
      <c r="J130" s="85"/>
      <c r="K130" s="85"/>
      <c r="L130" s="82" t="s">
        <v>79</v>
      </c>
      <c r="M130" s="82"/>
      <c r="N130" s="82" t="s">
        <v>79</v>
      </c>
      <c r="O130" s="82"/>
      <c r="P130" s="82"/>
      <c r="Q130" s="82" t="s">
        <v>81</v>
      </c>
      <c r="R130" s="82"/>
      <c r="S130" s="82"/>
      <c r="T130" s="82"/>
      <c r="U130" s="82" t="s">
        <v>81</v>
      </c>
      <c r="V130" s="82" t="s">
        <v>233</v>
      </c>
      <c r="W130" s="82" t="s">
        <v>81</v>
      </c>
      <c r="X130" s="82"/>
      <c r="Y130" s="82" t="s">
        <v>81</v>
      </c>
      <c r="Z130" s="82"/>
      <c r="AA130" s="82"/>
      <c r="AB130" s="82" t="s">
        <v>81</v>
      </c>
      <c r="AC130" s="82"/>
      <c r="AD130" s="82" t="s">
        <v>81</v>
      </c>
      <c r="AE130" s="82"/>
      <c r="AF130" s="82" t="s">
        <v>81</v>
      </c>
      <c r="AG130" s="82" t="s">
        <v>81</v>
      </c>
      <c r="AH130" s="82"/>
      <c r="AI130" s="82"/>
      <c r="AJ130" s="82"/>
      <c r="AK130" s="82"/>
      <c r="AL130" s="82"/>
      <c r="AM130" s="82"/>
      <c r="AN130" s="82"/>
      <c r="AO130" s="82"/>
      <c r="AP130" s="82"/>
      <c r="AQ130" s="82"/>
      <c r="AR130" s="82"/>
      <c r="AS130" s="82"/>
      <c r="AT130" s="82"/>
      <c r="AU130" s="82"/>
      <c r="AV130" s="82"/>
    </row>
    <row r="131" spans="1:56" ht="28" hidden="1">
      <c r="A131" s="84" t="s">
        <v>86</v>
      </c>
      <c r="B131" s="88" t="s">
        <v>310</v>
      </c>
      <c r="C131" s="89"/>
      <c r="D131" s="87" t="s">
        <v>318</v>
      </c>
      <c r="E131" s="82" t="s">
        <v>1076</v>
      </c>
      <c r="F131" s="90"/>
      <c r="G131" s="85" t="s">
        <v>150</v>
      </c>
      <c r="H131" s="85"/>
      <c r="I131" s="85" t="s">
        <v>76</v>
      </c>
      <c r="J131" s="85"/>
      <c r="K131" s="85"/>
      <c r="L131" s="82" t="s">
        <v>79</v>
      </c>
      <c r="M131" s="82"/>
      <c r="N131" s="82"/>
      <c r="O131" s="82"/>
      <c r="P131" s="82"/>
      <c r="Q131" s="82" t="s">
        <v>81</v>
      </c>
      <c r="R131" s="82"/>
      <c r="S131" s="82"/>
      <c r="T131" s="82"/>
      <c r="U131" s="82"/>
      <c r="V131" s="82"/>
      <c r="W131" s="82"/>
      <c r="X131" s="82"/>
      <c r="Y131" s="82"/>
      <c r="Z131" s="82"/>
      <c r="AA131" s="82"/>
      <c r="AB131" s="82"/>
      <c r="AC131" s="82"/>
      <c r="AD131" s="82"/>
      <c r="AE131" s="82" t="s">
        <v>81</v>
      </c>
      <c r="AF131" s="82" t="s">
        <v>81</v>
      </c>
      <c r="AG131" s="82" t="s">
        <v>81</v>
      </c>
      <c r="AH131" s="82"/>
      <c r="AI131" s="82"/>
      <c r="AJ131" s="82"/>
      <c r="AK131" s="82"/>
      <c r="AL131" s="82"/>
      <c r="AM131" s="82"/>
      <c r="AN131" s="82"/>
      <c r="AO131" s="82"/>
      <c r="AP131" s="82"/>
      <c r="AQ131" s="82"/>
      <c r="AR131" s="82"/>
      <c r="AS131" s="82"/>
      <c r="AT131" s="82"/>
      <c r="AU131" s="82"/>
      <c r="AV131" s="82"/>
    </row>
    <row r="132" spans="1:56" ht="28" hidden="1">
      <c r="A132" s="84" t="s">
        <v>86</v>
      </c>
      <c r="B132" s="88" t="s">
        <v>310</v>
      </c>
      <c r="C132" s="89"/>
      <c r="D132" s="87" t="s">
        <v>319</v>
      </c>
      <c r="E132" s="82" t="s">
        <v>1076</v>
      </c>
      <c r="F132" s="90"/>
      <c r="G132" s="85" t="s">
        <v>74</v>
      </c>
      <c r="H132" s="85"/>
      <c r="I132" s="85" t="s">
        <v>76</v>
      </c>
      <c r="J132" s="85"/>
      <c r="K132" s="85"/>
      <c r="L132" s="82" t="s">
        <v>79</v>
      </c>
      <c r="M132" s="82"/>
      <c r="N132" s="82"/>
      <c r="O132" s="82"/>
      <c r="P132" s="82"/>
      <c r="Q132" s="82" t="s">
        <v>81</v>
      </c>
      <c r="R132" s="82"/>
      <c r="S132" s="82"/>
      <c r="T132" s="82" t="s">
        <v>81</v>
      </c>
      <c r="U132" s="82"/>
      <c r="V132" s="82"/>
      <c r="W132" s="82"/>
      <c r="X132" s="82"/>
      <c r="Y132" s="82"/>
      <c r="Z132" s="82"/>
      <c r="AA132" s="82"/>
      <c r="AB132" s="82"/>
      <c r="AC132" s="82" t="s">
        <v>81</v>
      </c>
      <c r="AD132" s="82"/>
      <c r="AE132" s="82" t="s">
        <v>81</v>
      </c>
      <c r="AF132" s="82"/>
      <c r="AG132" s="82"/>
      <c r="AH132" s="82"/>
      <c r="AI132" s="82"/>
      <c r="AJ132" s="82"/>
      <c r="AK132" s="82"/>
      <c r="AL132" s="82"/>
      <c r="AM132" s="82"/>
      <c r="AN132" s="82"/>
      <c r="AO132" s="82"/>
      <c r="AP132" s="82"/>
      <c r="AQ132" s="82"/>
      <c r="AR132" s="82"/>
      <c r="AS132" s="82"/>
      <c r="AT132" s="82"/>
      <c r="AU132" s="82"/>
      <c r="AV132" s="82"/>
    </row>
    <row r="133" spans="1:56" ht="70" hidden="1">
      <c r="A133" s="84" t="s">
        <v>86</v>
      </c>
      <c r="B133" s="88" t="s">
        <v>310</v>
      </c>
      <c r="C133" s="89"/>
      <c r="D133" s="87" t="s">
        <v>320</v>
      </c>
      <c r="E133" s="82" t="s">
        <v>1076</v>
      </c>
      <c r="F133" s="90"/>
      <c r="G133" s="85" t="s">
        <v>150</v>
      </c>
      <c r="H133" s="85"/>
      <c r="I133" s="85" t="s">
        <v>76</v>
      </c>
      <c r="J133" s="85"/>
      <c r="K133" s="85"/>
      <c r="L133" s="82" t="s">
        <v>79</v>
      </c>
      <c r="M133" s="82"/>
      <c r="N133" s="82"/>
      <c r="O133" s="82"/>
      <c r="P133" s="82"/>
      <c r="Q133" s="82" t="s">
        <v>81</v>
      </c>
      <c r="R133" s="82"/>
      <c r="S133" s="82"/>
      <c r="T133" s="82"/>
      <c r="U133" s="82"/>
      <c r="V133" s="82"/>
      <c r="W133" s="82"/>
      <c r="X133" s="82"/>
      <c r="Y133" s="82"/>
      <c r="Z133" s="82"/>
      <c r="AA133" s="82"/>
      <c r="AB133" s="82"/>
      <c r="AC133" s="82"/>
      <c r="AD133" s="82"/>
      <c r="AE133" s="82" t="s">
        <v>81</v>
      </c>
      <c r="AF133" s="82" t="s">
        <v>81</v>
      </c>
      <c r="AG133" s="82" t="s">
        <v>81</v>
      </c>
      <c r="AH133" s="82"/>
      <c r="AI133" s="82"/>
      <c r="AJ133" s="82"/>
      <c r="AK133" s="82"/>
      <c r="AL133" s="82"/>
      <c r="AM133" s="82"/>
      <c r="AN133" s="82"/>
      <c r="AO133" s="82"/>
      <c r="AP133" s="82"/>
      <c r="AQ133" s="82"/>
      <c r="AR133" s="82"/>
      <c r="AS133" s="82"/>
      <c r="AT133" s="82"/>
      <c r="AU133" s="82"/>
      <c r="AV133" s="82"/>
    </row>
    <row r="134" spans="1:56" ht="84" hidden="1">
      <c r="A134" s="84" t="s">
        <v>86</v>
      </c>
      <c r="B134" s="88" t="s">
        <v>310</v>
      </c>
      <c r="C134" s="89"/>
      <c r="D134" s="87" t="s">
        <v>321</v>
      </c>
      <c r="E134" s="82" t="s">
        <v>1076</v>
      </c>
      <c r="F134" s="90"/>
      <c r="G134" s="85" t="s">
        <v>150</v>
      </c>
      <c r="H134" s="85"/>
      <c r="I134" s="85" t="s">
        <v>76</v>
      </c>
      <c r="J134" s="85"/>
      <c r="K134" s="85"/>
      <c r="L134" s="82" t="s">
        <v>79</v>
      </c>
      <c r="M134" s="82"/>
      <c r="N134" s="82"/>
      <c r="O134" s="82"/>
      <c r="P134" s="82"/>
      <c r="Q134" s="82" t="s">
        <v>81</v>
      </c>
      <c r="R134" s="82"/>
      <c r="S134" s="82"/>
      <c r="T134" s="82"/>
      <c r="U134" s="82"/>
      <c r="V134" s="82"/>
      <c r="W134" s="82"/>
      <c r="X134" s="82"/>
      <c r="Y134" s="82"/>
      <c r="Z134" s="82"/>
      <c r="AA134" s="82"/>
      <c r="AB134" s="82"/>
      <c r="AC134" s="82"/>
      <c r="AD134" s="82"/>
      <c r="AE134" s="82" t="s">
        <v>81</v>
      </c>
      <c r="AF134" s="82" t="s">
        <v>81</v>
      </c>
      <c r="AG134" s="82" t="s">
        <v>81</v>
      </c>
      <c r="AH134" s="82"/>
      <c r="AI134" s="82"/>
      <c r="AJ134" s="82"/>
      <c r="AK134" s="82"/>
      <c r="AL134" s="82"/>
      <c r="AM134" s="82"/>
      <c r="AN134" s="82"/>
      <c r="AO134" s="82"/>
      <c r="AP134" s="82"/>
      <c r="AQ134" s="82"/>
      <c r="AR134" s="82"/>
      <c r="AS134" s="82"/>
      <c r="AT134" s="82"/>
      <c r="AU134" s="82"/>
      <c r="AV134" s="82"/>
    </row>
    <row r="135" spans="1:56" ht="28" hidden="1">
      <c r="A135" s="84" t="s">
        <v>86</v>
      </c>
      <c r="B135" s="88" t="s">
        <v>310</v>
      </c>
      <c r="C135" s="89"/>
      <c r="D135" s="87" t="s">
        <v>322</v>
      </c>
      <c r="E135" s="82" t="s">
        <v>1076</v>
      </c>
      <c r="F135" s="90"/>
      <c r="G135" s="85" t="s">
        <v>150</v>
      </c>
      <c r="H135" s="85"/>
      <c r="I135" s="85" t="s">
        <v>76</v>
      </c>
      <c r="J135" s="85"/>
      <c r="K135" s="85"/>
      <c r="L135" s="82" t="s">
        <v>79</v>
      </c>
      <c r="M135" s="82"/>
      <c r="N135" s="82"/>
      <c r="O135" s="82"/>
      <c r="P135" s="82"/>
      <c r="Q135" s="82" t="s">
        <v>81</v>
      </c>
      <c r="R135" s="82"/>
      <c r="S135" s="82"/>
      <c r="T135" s="82"/>
      <c r="U135" s="82"/>
      <c r="V135" s="82"/>
      <c r="W135" s="82"/>
      <c r="X135" s="82"/>
      <c r="Y135" s="82"/>
      <c r="Z135" s="82"/>
      <c r="AA135" s="82"/>
      <c r="AB135" s="82"/>
      <c r="AC135" s="82"/>
      <c r="AD135" s="82"/>
      <c r="AE135" s="82" t="s">
        <v>81</v>
      </c>
      <c r="AF135" s="82" t="s">
        <v>81</v>
      </c>
      <c r="AG135" s="82" t="s">
        <v>81</v>
      </c>
      <c r="AH135" s="82"/>
      <c r="AI135" s="82"/>
      <c r="AJ135" s="82"/>
      <c r="AK135" s="82"/>
      <c r="AL135" s="82"/>
      <c r="AM135" s="82"/>
      <c r="AN135" s="82"/>
      <c r="AO135" s="82"/>
      <c r="AP135" s="82"/>
      <c r="AQ135" s="82"/>
      <c r="AR135" s="82"/>
      <c r="AS135" s="82"/>
      <c r="AT135" s="82"/>
      <c r="AU135" s="82"/>
      <c r="AV135" s="82"/>
    </row>
    <row r="136" spans="1:56" ht="70" hidden="1">
      <c r="A136" s="84" t="s">
        <v>86</v>
      </c>
      <c r="B136" s="88" t="s">
        <v>310</v>
      </c>
      <c r="C136" s="89"/>
      <c r="D136" s="87" t="s">
        <v>323</v>
      </c>
      <c r="E136" s="82" t="s">
        <v>1076</v>
      </c>
      <c r="F136" s="90"/>
      <c r="G136" s="85" t="s">
        <v>150</v>
      </c>
      <c r="H136" s="85"/>
      <c r="I136" s="85" t="s">
        <v>76</v>
      </c>
      <c r="J136" s="85"/>
      <c r="K136" s="85"/>
      <c r="L136" s="82" t="s">
        <v>79</v>
      </c>
      <c r="M136" s="82"/>
      <c r="N136" s="82"/>
      <c r="O136" s="82"/>
      <c r="P136" s="82"/>
      <c r="Q136" s="82" t="s">
        <v>81</v>
      </c>
      <c r="R136" s="82"/>
      <c r="S136" s="82"/>
      <c r="T136" s="82"/>
      <c r="U136" s="82"/>
      <c r="V136" s="82"/>
      <c r="W136" s="82"/>
      <c r="X136" s="82"/>
      <c r="Y136" s="82"/>
      <c r="Z136" s="82"/>
      <c r="AA136" s="82" t="s">
        <v>81</v>
      </c>
      <c r="AB136" s="82"/>
      <c r="AC136" s="82"/>
      <c r="AD136" s="82"/>
      <c r="AE136" s="82" t="s">
        <v>81</v>
      </c>
      <c r="AF136" s="82" t="s">
        <v>81</v>
      </c>
      <c r="AG136" s="82" t="s">
        <v>81</v>
      </c>
      <c r="AH136" s="82"/>
      <c r="AI136" s="82"/>
      <c r="AJ136" s="82"/>
      <c r="AK136" s="82"/>
      <c r="AL136" s="82"/>
      <c r="AM136" s="82"/>
      <c r="AN136" s="82"/>
      <c r="AO136" s="82"/>
      <c r="AP136" s="82"/>
      <c r="AQ136" s="82"/>
      <c r="AR136" s="82"/>
      <c r="AS136" s="82"/>
      <c r="AT136" s="82"/>
      <c r="AU136" s="82"/>
      <c r="AV136" s="82"/>
    </row>
    <row r="137" spans="1:56" ht="42" hidden="1">
      <c r="A137" s="84" t="s">
        <v>86</v>
      </c>
      <c r="B137" s="88" t="s">
        <v>310</v>
      </c>
      <c r="C137" s="89"/>
      <c r="D137" s="87" t="s">
        <v>324</v>
      </c>
      <c r="E137" s="82" t="s">
        <v>1076</v>
      </c>
      <c r="F137" s="90"/>
      <c r="G137" s="85" t="s">
        <v>150</v>
      </c>
      <c r="H137" s="85"/>
      <c r="I137" s="85" t="s">
        <v>76</v>
      </c>
      <c r="J137" s="85"/>
      <c r="K137" s="85"/>
      <c r="L137" s="82" t="s">
        <v>79</v>
      </c>
      <c r="M137" s="82"/>
      <c r="N137" s="82"/>
      <c r="O137" s="82" t="s">
        <v>79</v>
      </c>
      <c r="P137" s="82"/>
      <c r="Q137" s="82"/>
      <c r="R137" s="82" t="s">
        <v>81</v>
      </c>
      <c r="S137" s="82" t="s">
        <v>81</v>
      </c>
      <c r="T137" s="82"/>
      <c r="U137" s="82"/>
      <c r="V137" s="82"/>
      <c r="W137" s="82"/>
      <c r="X137" s="82"/>
      <c r="Y137" s="82"/>
      <c r="Z137" s="82"/>
      <c r="AA137" s="82"/>
      <c r="AB137" s="82"/>
      <c r="AC137" s="82"/>
      <c r="AD137" s="82"/>
      <c r="AE137" s="82"/>
      <c r="AF137" s="82"/>
      <c r="AG137" s="82"/>
      <c r="AH137" s="82"/>
      <c r="AI137" s="82"/>
      <c r="AJ137" s="82"/>
      <c r="AK137" s="82"/>
      <c r="AL137" s="82"/>
      <c r="AM137" s="82"/>
      <c r="AN137" s="82" t="s">
        <v>81</v>
      </c>
      <c r="AO137" s="82"/>
      <c r="AP137" s="82"/>
      <c r="AQ137" s="82"/>
      <c r="AR137" s="82" t="s">
        <v>81</v>
      </c>
      <c r="AS137" s="82"/>
      <c r="AT137" s="82" t="s">
        <v>233</v>
      </c>
      <c r="AU137" s="82"/>
      <c r="AV137" s="82"/>
    </row>
    <row r="138" spans="1:56" ht="70" hidden="1">
      <c r="A138" s="84" t="s">
        <v>86</v>
      </c>
      <c r="B138" s="88" t="s">
        <v>310</v>
      </c>
      <c r="C138" s="89"/>
      <c r="D138" s="87" t="s">
        <v>325</v>
      </c>
      <c r="E138" s="82" t="s">
        <v>1076</v>
      </c>
      <c r="F138" s="90"/>
      <c r="G138" s="85" t="s">
        <v>150</v>
      </c>
      <c r="H138" s="85"/>
      <c r="I138" s="85" t="s">
        <v>76</v>
      </c>
      <c r="J138" s="85"/>
      <c r="K138" s="85"/>
      <c r="L138" s="82" t="s">
        <v>79</v>
      </c>
      <c r="M138" s="82"/>
      <c r="N138" s="82"/>
      <c r="O138" s="82" t="s">
        <v>79</v>
      </c>
      <c r="P138" s="82"/>
      <c r="Q138" s="82"/>
      <c r="R138" s="82" t="s">
        <v>81</v>
      </c>
      <c r="S138" s="82" t="s">
        <v>81</v>
      </c>
      <c r="T138" s="82"/>
      <c r="U138" s="82"/>
      <c r="V138" s="82"/>
      <c r="W138" s="82"/>
      <c r="X138" s="82"/>
      <c r="Y138" s="82"/>
      <c r="Z138" s="82"/>
      <c r="AA138" s="82"/>
      <c r="AB138" s="82"/>
      <c r="AC138" s="82"/>
      <c r="AD138" s="82"/>
      <c r="AE138" s="82"/>
      <c r="AF138" s="82"/>
      <c r="AG138" s="82"/>
      <c r="AH138" s="82"/>
      <c r="AI138" s="82"/>
      <c r="AJ138" s="82"/>
      <c r="AK138" s="82"/>
      <c r="AL138" s="82"/>
      <c r="AM138" s="82"/>
      <c r="AN138" s="82" t="s">
        <v>81</v>
      </c>
      <c r="AO138" s="82"/>
      <c r="AP138" s="82"/>
      <c r="AQ138" s="82"/>
      <c r="AR138" s="82" t="s">
        <v>81</v>
      </c>
      <c r="AS138" s="82"/>
      <c r="AT138" s="82" t="s">
        <v>233</v>
      </c>
      <c r="AU138" s="82"/>
      <c r="AV138" s="82"/>
    </row>
    <row r="139" spans="1:56" ht="56" hidden="1">
      <c r="A139" s="84" t="s">
        <v>86</v>
      </c>
      <c r="B139" s="88" t="s">
        <v>310</v>
      </c>
      <c r="C139" s="89"/>
      <c r="D139" s="87" t="s">
        <v>326</v>
      </c>
      <c r="E139" s="82" t="s">
        <v>1076</v>
      </c>
      <c r="F139" s="90" t="s">
        <v>73</v>
      </c>
      <c r="G139" s="85" t="s">
        <v>74</v>
      </c>
      <c r="H139" s="85" t="s">
        <v>75</v>
      </c>
      <c r="I139" s="85" t="s">
        <v>76</v>
      </c>
      <c r="J139" s="85"/>
      <c r="K139" s="85"/>
      <c r="L139" s="82" t="s">
        <v>79</v>
      </c>
      <c r="M139" s="82"/>
      <c r="N139" s="82"/>
      <c r="O139" s="82"/>
      <c r="P139" s="82"/>
      <c r="Q139" s="82"/>
      <c r="R139" s="82" t="s">
        <v>81</v>
      </c>
      <c r="S139" s="82"/>
      <c r="T139" s="82"/>
      <c r="U139" s="82"/>
      <c r="V139" s="82"/>
      <c r="W139" s="82"/>
      <c r="X139" s="82"/>
      <c r="Y139" s="82"/>
      <c r="Z139" s="82"/>
      <c r="AA139" s="82"/>
      <c r="AB139" s="82"/>
      <c r="AC139" s="82"/>
      <c r="AD139" s="82"/>
      <c r="AE139" s="82"/>
      <c r="AF139" s="82"/>
      <c r="AG139" s="82"/>
      <c r="AH139" s="82"/>
      <c r="AI139" s="82"/>
      <c r="AJ139" s="82" t="s">
        <v>81</v>
      </c>
      <c r="AK139" s="82" t="s">
        <v>81</v>
      </c>
      <c r="AL139" s="82"/>
      <c r="AM139" s="82"/>
      <c r="AN139" s="82"/>
      <c r="AO139" s="82"/>
      <c r="AP139" s="82" t="s">
        <v>81</v>
      </c>
      <c r="AQ139" s="82"/>
      <c r="AR139" s="82"/>
      <c r="AS139" s="82"/>
      <c r="AT139" s="82"/>
      <c r="AU139" s="82"/>
      <c r="AV139" s="82"/>
    </row>
    <row r="140" spans="1:56" ht="70">
      <c r="A140" s="84" t="s">
        <v>327</v>
      </c>
      <c r="B140" s="88" t="s">
        <v>310</v>
      </c>
      <c r="C140" s="85" t="s">
        <v>79</v>
      </c>
      <c r="D140" s="87" t="s">
        <v>328</v>
      </c>
      <c r="E140" s="82" t="s">
        <v>1146</v>
      </c>
      <c r="F140" s="85" t="s">
        <v>73</v>
      </c>
      <c r="G140" s="85" t="s">
        <v>150</v>
      </c>
      <c r="H140" s="85" t="s">
        <v>88</v>
      </c>
      <c r="I140" s="85" t="s">
        <v>76</v>
      </c>
      <c r="J140" s="85" t="s">
        <v>77</v>
      </c>
      <c r="K140" s="85" t="s">
        <v>136</v>
      </c>
      <c r="L140" s="82" t="s">
        <v>81</v>
      </c>
      <c r="M140" s="82" t="s">
        <v>81</v>
      </c>
      <c r="N140" s="82" t="s">
        <v>81</v>
      </c>
      <c r="O140" s="82" t="s">
        <v>81</v>
      </c>
      <c r="P140" s="82"/>
      <c r="Q140" s="82" t="s">
        <v>81</v>
      </c>
      <c r="R140" s="82"/>
      <c r="S140" s="82"/>
      <c r="T140" s="82"/>
      <c r="U140" s="82"/>
      <c r="V140" s="82"/>
      <c r="W140" s="82"/>
      <c r="X140" s="82"/>
      <c r="Y140" s="82"/>
      <c r="Z140" s="82"/>
      <c r="AA140" s="82" t="s">
        <v>81</v>
      </c>
      <c r="AB140" s="82"/>
      <c r="AC140" s="82" t="s">
        <v>81</v>
      </c>
      <c r="AD140" s="82" t="s">
        <v>81</v>
      </c>
      <c r="AE140" s="82" t="s">
        <v>81</v>
      </c>
      <c r="AF140" s="82" t="s">
        <v>81</v>
      </c>
      <c r="AG140" s="82" t="s">
        <v>81</v>
      </c>
      <c r="AH140" s="82"/>
      <c r="AI140" s="82"/>
      <c r="AJ140" s="82"/>
      <c r="AK140" s="82"/>
      <c r="AL140" s="82"/>
      <c r="AM140" s="82"/>
      <c r="AN140" s="82"/>
      <c r="AO140" s="82"/>
      <c r="AP140" s="82"/>
      <c r="AQ140" s="82"/>
      <c r="AR140" s="82"/>
      <c r="AS140" s="82"/>
      <c r="AT140" s="82"/>
      <c r="AU140" s="82"/>
      <c r="AV140" s="82"/>
      <c r="AW140" s="1" t="s">
        <v>82</v>
      </c>
      <c r="AX140" s="1" t="s">
        <v>83</v>
      </c>
      <c r="AY140" s="1" t="s">
        <v>82</v>
      </c>
      <c r="AZ140" s="1" t="s">
        <v>82</v>
      </c>
      <c r="BA140" s="1" t="s">
        <v>82</v>
      </c>
      <c r="BB140" s="1" t="s">
        <v>82</v>
      </c>
      <c r="BC140" s="1" t="s">
        <v>82</v>
      </c>
      <c r="BD140" s="1" t="s">
        <v>84</v>
      </c>
    </row>
    <row r="141" spans="1:56" ht="56">
      <c r="A141" s="84" t="s">
        <v>329</v>
      </c>
      <c r="B141" s="88" t="s">
        <v>310</v>
      </c>
      <c r="C141" s="85" t="s">
        <v>79</v>
      </c>
      <c r="D141" s="87" t="s">
        <v>262</v>
      </c>
      <c r="E141" s="82" t="s">
        <v>1210</v>
      </c>
      <c r="F141" s="85" t="s">
        <v>73</v>
      </c>
      <c r="G141" s="85" t="s">
        <v>74</v>
      </c>
      <c r="H141" s="85" t="s">
        <v>75</v>
      </c>
      <c r="I141" s="85" t="s">
        <v>76</v>
      </c>
      <c r="J141" s="85" t="s">
        <v>77</v>
      </c>
      <c r="K141" s="85" t="s">
        <v>136</v>
      </c>
      <c r="L141" s="82" t="s">
        <v>81</v>
      </c>
      <c r="M141" s="82"/>
      <c r="N141" s="82"/>
      <c r="O141" s="82"/>
      <c r="P141" s="82"/>
      <c r="Q141" s="82" t="s">
        <v>81</v>
      </c>
      <c r="R141" s="82"/>
      <c r="S141" s="82"/>
      <c r="T141" s="82"/>
      <c r="U141" s="82"/>
      <c r="V141" s="82"/>
      <c r="W141" s="82"/>
      <c r="X141" s="82"/>
      <c r="Y141" s="82"/>
      <c r="Z141" s="82" t="s">
        <v>81</v>
      </c>
      <c r="AA141" s="82" t="s">
        <v>81</v>
      </c>
      <c r="AB141" s="82"/>
      <c r="AC141" s="82"/>
      <c r="AD141" s="82"/>
      <c r="AE141" s="82" t="s">
        <v>81</v>
      </c>
      <c r="AF141" s="82" t="s">
        <v>81</v>
      </c>
      <c r="AG141" s="82" t="s">
        <v>81</v>
      </c>
      <c r="AH141" s="82"/>
      <c r="AI141" s="82"/>
      <c r="AJ141" s="82"/>
      <c r="AK141" s="82"/>
      <c r="AL141" s="82"/>
      <c r="AM141" s="82"/>
      <c r="AN141" s="82"/>
      <c r="AO141" s="82"/>
      <c r="AP141" s="82"/>
      <c r="AQ141" s="82"/>
      <c r="AR141" s="82"/>
      <c r="AS141" s="82"/>
      <c r="AT141" s="82"/>
      <c r="AU141" s="82"/>
      <c r="AV141" s="82"/>
      <c r="AW141" s="1" t="s">
        <v>83</v>
      </c>
      <c r="AX141" s="1" t="s">
        <v>97</v>
      </c>
      <c r="AY141" s="1" t="s">
        <v>82</v>
      </c>
      <c r="AZ141" s="1" t="s">
        <v>82</v>
      </c>
      <c r="BA141" s="1" t="s">
        <v>82</v>
      </c>
      <c r="BB141" s="1" t="s">
        <v>82</v>
      </c>
      <c r="BC141" s="1" t="s">
        <v>82</v>
      </c>
      <c r="BD141" s="1" t="s">
        <v>84</v>
      </c>
    </row>
    <row r="142" spans="1:56" ht="409.5">
      <c r="A142" s="84" t="s">
        <v>330</v>
      </c>
      <c r="B142" s="88" t="s">
        <v>331</v>
      </c>
      <c r="C142" s="85" t="s">
        <v>79</v>
      </c>
      <c r="D142" s="87" t="s">
        <v>260</v>
      </c>
      <c r="E142" s="82" t="s">
        <v>1211</v>
      </c>
      <c r="F142" s="90" t="s">
        <v>102</v>
      </c>
      <c r="G142" s="85" t="s">
        <v>74</v>
      </c>
      <c r="H142" s="85" t="s">
        <v>75</v>
      </c>
      <c r="I142" s="85" t="s">
        <v>76</v>
      </c>
      <c r="J142" s="85" t="s">
        <v>77</v>
      </c>
      <c r="K142" s="85" t="s">
        <v>125</v>
      </c>
      <c r="L142" s="82" t="s">
        <v>81</v>
      </c>
      <c r="M142" s="82"/>
      <c r="N142" s="82"/>
      <c r="O142" s="82"/>
      <c r="P142" s="82"/>
      <c r="Q142" s="82" t="s">
        <v>81</v>
      </c>
      <c r="R142" s="82"/>
      <c r="S142" s="82"/>
      <c r="T142" s="82"/>
      <c r="U142" s="82"/>
      <c r="V142" s="82"/>
      <c r="W142" s="82"/>
      <c r="X142" s="82"/>
      <c r="Y142" s="82"/>
      <c r="Z142" s="82" t="s">
        <v>81</v>
      </c>
      <c r="AA142" s="82" t="s">
        <v>81</v>
      </c>
      <c r="AB142" s="82"/>
      <c r="AC142" s="82" t="s">
        <v>81</v>
      </c>
      <c r="AD142" s="82"/>
      <c r="AE142" s="82" t="s">
        <v>81</v>
      </c>
      <c r="AF142" s="82" t="s">
        <v>81</v>
      </c>
      <c r="AG142" s="82" t="s">
        <v>81</v>
      </c>
      <c r="AH142" s="82"/>
      <c r="AI142" s="82"/>
      <c r="AJ142" s="82"/>
      <c r="AK142" s="82"/>
      <c r="AL142" s="82"/>
      <c r="AM142" s="82"/>
      <c r="AN142" s="82"/>
      <c r="AO142" s="82"/>
      <c r="AP142" s="82"/>
      <c r="AQ142" s="82"/>
      <c r="AR142" s="82"/>
      <c r="AS142" s="82"/>
      <c r="AT142" s="82"/>
      <c r="AU142" s="82"/>
      <c r="AV142" s="82"/>
      <c r="AW142" s="1" t="s">
        <v>83</v>
      </c>
      <c r="AX142" s="1" t="s">
        <v>83</v>
      </c>
      <c r="AY142" s="1" t="s">
        <v>83</v>
      </c>
      <c r="AZ142" s="1" t="s">
        <v>83</v>
      </c>
      <c r="BA142" s="1" t="s">
        <v>82</v>
      </c>
      <c r="BB142" s="1" t="s">
        <v>82</v>
      </c>
      <c r="BC142" s="1" t="s">
        <v>82</v>
      </c>
      <c r="BD142" s="1" t="s">
        <v>84</v>
      </c>
    </row>
    <row r="143" spans="1:56" ht="84" hidden="1">
      <c r="A143" s="84" t="s">
        <v>86</v>
      </c>
      <c r="B143" s="88" t="s">
        <v>332</v>
      </c>
      <c r="C143" s="85" t="s">
        <v>79</v>
      </c>
      <c r="D143" s="87" t="s">
        <v>87</v>
      </c>
      <c r="E143" s="82" t="s">
        <v>1080</v>
      </c>
      <c r="F143" s="85" t="s">
        <v>73</v>
      </c>
      <c r="G143" s="85" t="s">
        <v>150</v>
      </c>
      <c r="H143" s="85" t="s">
        <v>88</v>
      </c>
      <c r="I143" s="85" t="s">
        <v>76</v>
      </c>
      <c r="J143" s="85"/>
      <c r="K143" s="85"/>
      <c r="L143" s="82" t="s">
        <v>81</v>
      </c>
      <c r="M143" s="82" t="s">
        <v>81</v>
      </c>
      <c r="N143" s="82" t="s">
        <v>81</v>
      </c>
      <c r="O143" s="82" t="s">
        <v>81</v>
      </c>
      <c r="P143" s="82"/>
      <c r="Q143" s="82" t="s">
        <v>81</v>
      </c>
      <c r="R143" s="82"/>
      <c r="S143" s="82"/>
      <c r="T143" s="82"/>
      <c r="U143" s="82"/>
      <c r="V143" s="82"/>
      <c r="W143" s="82"/>
      <c r="X143" s="82"/>
      <c r="Y143" s="82"/>
      <c r="Z143" s="82"/>
      <c r="AA143" s="82" t="s">
        <v>81</v>
      </c>
      <c r="AB143" s="82"/>
      <c r="AC143" s="82" t="s">
        <v>81</v>
      </c>
      <c r="AD143" s="82" t="s">
        <v>81</v>
      </c>
      <c r="AE143" s="82" t="s">
        <v>81</v>
      </c>
      <c r="AF143" s="82" t="s">
        <v>81</v>
      </c>
      <c r="AG143" s="82" t="s">
        <v>81</v>
      </c>
      <c r="AH143" s="82"/>
      <c r="AI143" s="82"/>
      <c r="AJ143" s="82"/>
      <c r="AK143" s="82"/>
      <c r="AL143" s="82"/>
      <c r="AM143" s="82"/>
      <c r="AN143" s="82"/>
      <c r="AO143" s="82"/>
      <c r="AP143" s="82"/>
      <c r="AQ143" s="82"/>
      <c r="AR143" s="82"/>
      <c r="AS143" s="82"/>
      <c r="AT143" s="82"/>
      <c r="AU143" s="82"/>
      <c r="AV143" s="82"/>
    </row>
    <row r="144" spans="1:56" ht="28" hidden="1">
      <c r="A144" s="84" t="s">
        <v>86</v>
      </c>
      <c r="B144" s="88" t="s">
        <v>333</v>
      </c>
      <c r="C144" s="89"/>
      <c r="D144" s="87" t="s">
        <v>334</v>
      </c>
      <c r="E144" s="82" t="s">
        <v>1076</v>
      </c>
      <c r="F144" s="90"/>
      <c r="G144" s="85" t="s">
        <v>74</v>
      </c>
      <c r="H144" s="85"/>
      <c r="I144" s="85" t="s">
        <v>76</v>
      </c>
      <c r="J144" s="85"/>
      <c r="K144" s="85"/>
      <c r="L144" s="82" t="s">
        <v>79</v>
      </c>
      <c r="M144" s="82"/>
      <c r="N144" s="82" t="s">
        <v>79</v>
      </c>
      <c r="O144" s="82"/>
      <c r="P144" s="82"/>
      <c r="Q144" s="82" t="s">
        <v>81</v>
      </c>
      <c r="R144" s="82"/>
      <c r="S144" s="82"/>
      <c r="T144" s="82"/>
      <c r="U144" s="82" t="s">
        <v>81</v>
      </c>
      <c r="V144" s="82"/>
      <c r="W144" s="82" t="s">
        <v>81</v>
      </c>
      <c r="X144" s="82"/>
      <c r="Y144" s="82"/>
      <c r="Z144" s="82"/>
      <c r="AA144" s="82"/>
      <c r="AB144" s="82"/>
      <c r="AC144" s="82"/>
      <c r="AD144" s="82"/>
      <c r="AE144" s="82"/>
      <c r="AF144" s="82" t="s">
        <v>81</v>
      </c>
      <c r="AG144" s="82" t="s">
        <v>81</v>
      </c>
      <c r="AH144" s="82"/>
      <c r="AI144" s="82"/>
      <c r="AJ144" s="82"/>
      <c r="AK144" s="82"/>
      <c r="AL144" s="82"/>
      <c r="AM144" s="82"/>
      <c r="AN144" s="82"/>
      <c r="AO144" s="82"/>
      <c r="AP144" s="82"/>
      <c r="AQ144" s="82"/>
      <c r="AR144" s="82"/>
      <c r="AS144" s="82"/>
      <c r="AT144" s="82"/>
      <c r="AU144" s="82"/>
      <c r="AV144" s="82"/>
    </row>
    <row r="145" spans="1:56" ht="224">
      <c r="A145" s="84" t="s">
        <v>335</v>
      </c>
      <c r="B145" s="88" t="s">
        <v>336</v>
      </c>
      <c r="C145" s="89" t="s">
        <v>79</v>
      </c>
      <c r="D145" s="87" t="s">
        <v>337</v>
      </c>
      <c r="E145" s="82" t="s">
        <v>1212</v>
      </c>
      <c r="F145" s="85" t="s">
        <v>73</v>
      </c>
      <c r="G145" s="85" t="s">
        <v>93</v>
      </c>
      <c r="H145" s="85" t="s">
        <v>75</v>
      </c>
      <c r="I145" s="85" t="s">
        <v>76</v>
      </c>
      <c r="J145" s="85" t="s">
        <v>77</v>
      </c>
      <c r="K145" s="85" t="s">
        <v>136</v>
      </c>
      <c r="L145" s="82"/>
      <c r="M145" s="82"/>
      <c r="N145" s="82"/>
      <c r="O145" s="82"/>
      <c r="P145" s="82"/>
      <c r="Q145" s="82" t="s">
        <v>81</v>
      </c>
      <c r="R145" s="82"/>
      <c r="S145" s="82"/>
      <c r="T145" s="82"/>
      <c r="U145" s="82"/>
      <c r="V145" s="82"/>
      <c r="W145" s="82"/>
      <c r="X145" s="82"/>
      <c r="Y145" s="82"/>
      <c r="Z145" s="82"/>
      <c r="AA145" s="82"/>
      <c r="AB145" s="82"/>
      <c r="AC145" s="82"/>
      <c r="AD145" s="82"/>
      <c r="AE145" s="82"/>
      <c r="AF145" s="82"/>
      <c r="AG145" s="82"/>
      <c r="AH145" s="82"/>
      <c r="AI145" s="82" t="s">
        <v>81</v>
      </c>
      <c r="AJ145" s="82"/>
      <c r="AK145" s="82"/>
      <c r="AL145" s="82"/>
      <c r="AM145" s="82"/>
      <c r="AN145" s="82"/>
      <c r="AO145" s="82"/>
      <c r="AP145" s="82"/>
      <c r="AQ145" s="82"/>
      <c r="AR145" s="82"/>
      <c r="AS145" s="82"/>
      <c r="AT145" s="82"/>
      <c r="AU145" s="82"/>
      <c r="AV145" s="82"/>
      <c r="AW145" s="1" t="s">
        <v>97</v>
      </c>
      <c r="AX145" s="1" t="s">
        <v>97</v>
      </c>
      <c r="AY145" s="1" t="s">
        <v>97</v>
      </c>
      <c r="AZ145" s="1" t="s">
        <v>82</v>
      </c>
      <c r="BA145" s="1" t="s">
        <v>82</v>
      </c>
      <c r="BB145" s="1" t="s">
        <v>82</v>
      </c>
      <c r="BC145" s="1" t="s">
        <v>82</v>
      </c>
      <c r="BD145" s="1" t="s">
        <v>84</v>
      </c>
    </row>
    <row r="146" spans="1:56" ht="28" hidden="1">
      <c r="A146" s="84" t="s">
        <v>86</v>
      </c>
      <c r="B146" s="88" t="s">
        <v>338</v>
      </c>
      <c r="C146" s="89"/>
      <c r="D146" s="87" t="s">
        <v>301</v>
      </c>
      <c r="E146" s="82" t="s">
        <v>1076</v>
      </c>
      <c r="F146" s="90"/>
      <c r="G146" s="85" t="s">
        <v>74</v>
      </c>
      <c r="H146" s="85"/>
      <c r="I146" s="85" t="s">
        <v>76</v>
      </c>
      <c r="J146" s="85"/>
      <c r="K146" s="85"/>
      <c r="L146" s="82" t="s">
        <v>79</v>
      </c>
      <c r="M146" s="82"/>
      <c r="N146" s="82"/>
      <c r="O146" s="82" t="s">
        <v>79</v>
      </c>
      <c r="P146" s="82"/>
      <c r="Q146" s="82" t="s">
        <v>81</v>
      </c>
      <c r="R146" s="82"/>
      <c r="S146" s="82"/>
      <c r="T146" s="82"/>
      <c r="U146" s="82"/>
      <c r="V146" s="82"/>
      <c r="W146" s="82" t="s">
        <v>81</v>
      </c>
      <c r="X146" s="82"/>
      <c r="Y146" s="82"/>
      <c r="Z146" s="82"/>
      <c r="AA146" s="82"/>
      <c r="AB146" s="82"/>
      <c r="AC146" s="82"/>
      <c r="AD146" s="82"/>
      <c r="AE146" s="82"/>
      <c r="AF146" s="82" t="s">
        <v>81</v>
      </c>
      <c r="AG146" s="82" t="s">
        <v>81</v>
      </c>
      <c r="AH146" s="82"/>
      <c r="AI146" s="82"/>
      <c r="AJ146" s="82"/>
      <c r="AK146" s="82"/>
      <c r="AL146" s="82"/>
      <c r="AM146" s="82"/>
      <c r="AN146" s="82"/>
      <c r="AO146" s="82"/>
      <c r="AP146" s="82"/>
      <c r="AQ146" s="82"/>
      <c r="AR146" s="82"/>
      <c r="AS146" s="82"/>
      <c r="AT146" s="82"/>
      <c r="AU146" s="82"/>
      <c r="AV146" s="82"/>
    </row>
    <row r="147" spans="1:56" ht="364" hidden="1">
      <c r="A147" s="84" t="s">
        <v>86</v>
      </c>
      <c r="B147" s="88" t="s">
        <v>339</v>
      </c>
      <c r="C147" s="85" t="s">
        <v>79</v>
      </c>
      <c r="D147" s="87" t="s">
        <v>259</v>
      </c>
      <c r="E147" s="82" t="s">
        <v>1081</v>
      </c>
      <c r="F147" s="90"/>
      <c r="G147" s="85" t="s">
        <v>74</v>
      </c>
      <c r="H147" s="85" t="s">
        <v>75</v>
      </c>
      <c r="I147" s="85" t="s">
        <v>76</v>
      </c>
      <c r="J147" s="85"/>
      <c r="K147" s="85"/>
      <c r="L147" s="82" t="s">
        <v>79</v>
      </c>
      <c r="M147" s="82" t="s">
        <v>79</v>
      </c>
      <c r="N147" s="82"/>
      <c r="O147" s="82" t="s">
        <v>79</v>
      </c>
      <c r="P147" s="82"/>
      <c r="Q147" s="82" t="s">
        <v>81</v>
      </c>
      <c r="R147" s="82"/>
      <c r="S147" s="82"/>
      <c r="T147" s="82" t="s">
        <v>81</v>
      </c>
      <c r="U147" s="82"/>
      <c r="V147" s="82" t="s">
        <v>81</v>
      </c>
      <c r="W147" s="82"/>
      <c r="X147" s="82"/>
      <c r="Y147" s="82" t="s">
        <v>81</v>
      </c>
      <c r="Z147" s="82"/>
      <c r="AA147" s="82" t="s">
        <v>81</v>
      </c>
      <c r="AB147" s="82" t="s">
        <v>81</v>
      </c>
      <c r="AC147" s="82"/>
      <c r="AD147" s="82" t="s">
        <v>81</v>
      </c>
      <c r="AE147" s="82"/>
      <c r="AF147" s="82"/>
      <c r="AG147" s="82"/>
      <c r="AH147" s="82"/>
      <c r="AI147" s="82"/>
      <c r="AJ147" s="82"/>
      <c r="AK147" s="82"/>
      <c r="AL147" s="82"/>
      <c r="AM147" s="82" t="s">
        <v>81</v>
      </c>
      <c r="AN147" s="82"/>
      <c r="AO147" s="82"/>
      <c r="AP147" s="82" t="s">
        <v>81</v>
      </c>
      <c r="AQ147" s="82" t="s">
        <v>81</v>
      </c>
      <c r="AR147" s="82"/>
      <c r="AS147" s="82" t="s">
        <v>81</v>
      </c>
      <c r="AT147" s="82"/>
      <c r="AU147" s="82" t="s">
        <v>81</v>
      </c>
      <c r="AV147" s="82" t="s">
        <v>81</v>
      </c>
      <c r="AW147" s="1" t="s">
        <v>82</v>
      </c>
      <c r="AX147" s="1" t="s">
        <v>83</v>
      </c>
      <c r="AY147" s="1" t="s">
        <v>82</v>
      </c>
      <c r="AZ147" s="1" t="s">
        <v>82</v>
      </c>
      <c r="BA147" s="1" t="s">
        <v>82</v>
      </c>
      <c r="BB147" s="1" t="s">
        <v>82</v>
      </c>
      <c r="BC147" s="1" t="s">
        <v>82</v>
      </c>
      <c r="BD147" s="1" t="s">
        <v>147</v>
      </c>
    </row>
    <row r="148" spans="1:56" ht="28" hidden="1">
      <c r="A148" s="84" t="s">
        <v>86</v>
      </c>
      <c r="B148" s="88" t="s">
        <v>340</v>
      </c>
      <c r="C148" s="89"/>
      <c r="D148" s="87" t="s">
        <v>341</v>
      </c>
      <c r="E148" s="82" t="s">
        <v>1076</v>
      </c>
      <c r="F148" s="90" t="s">
        <v>73</v>
      </c>
      <c r="G148" s="85" t="s">
        <v>74</v>
      </c>
      <c r="H148" s="85" t="s">
        <v>75</v>
      </c>
      <c r="I148" s="85" t="s">
        <v>76</v>
      </c>
      <c r="J148" s="85"/>
      <c r="K148" s="85"/>
      <c r="L148" s="82" t="s">
        <v>79</v>
      </c>
      <c r="M148" s="82" t="s">
        <v>79</v>
      </c>
      <c r="N148" s="82"/>
      <c r="O148" s="82" t="s">
        <v>79</v>
      </c>
      <c r="P148" s="82"/>
      <c r="Q148" s="82"/>
      <c r="R148" s="82" t="s">
        <v>81</v>
      </c>
      <c r="S148" s="82"/>
      <c r="T148" s="82"/>
      <c r="U148" s="82"/>
      <c r="V148" s="82"/>
      <c r="W148" s="82"/>
      <c r="X148" s="82"/>
      <c r="Y148" s="82"/>
      <c r="Z148" s="82"/>
      <c r="AA148" s="82"/>
      <c r="AB148" s="82"/>
      <c r="AC148" s="82"/>
      <c r="AD148" s="82"/>
      <c r="AE148" s="82"/>
      <c r="AF148" s="82"/>
      <c r="AG148" s="82"/>
      <c r="AH148" s="82"/>
      <c r="AI148" s="82"/>
      <c r="AJ148" s="82" t="s">
        <v>81</v>
      </c>
      <c r="AK148" s="82" t="s">
        <v>81</v>
      </c>
      <c r="AL148" s="82"/>
      <c r="AM148" s="82" t="s">
        <v>81</v>
      </c>
      <c r="AN148" s="82" t="s">
        <v>81</v>
      </c>
      <c r="AO148" s="82"/>
      <c r="AP148" s="82" t="s">
        <v>81</v>
      </c>
      <c r="AQ148" s="82" t="s">
        <v>81</v>
      </c>
      <c r="AR148" s="82"/>
      <c r="AS148" s="82"/>
      <c r="AT148" s="82"/>
      <c r="AU148" s="82"/>
      <c r="AV148" s="82"/>
    </row>
    <row r="149" spans="1:56" ht="409.5" hidden="1">
      <c r="A149" s="84" t="s">
        <v>86</v>
      </c>
      <c r="B149" s="88" t="s">
        <v>342</v>
      </c>
      <c r="C149" s="89" t="s">
        <v>79</v>
      </c>
      <c r="D149" s="87" t="s">
        <v>343</v>
      </c>
      <c r="E149" s="82" t="s">
        <v>1083</v>
      </c>
      <c r="F149" s="85" t="s">
        <v>73</v>
      </c>
      <c r="G149" s="85" t="s">
        <v>150</v>
      </c>
      <c r="H149" s="85" t="s">
        <v>88</v>
      </c>
      <c r="I149" s="85" t="s">
        <v>76</v>
      </c>
      <c r="J149" s="85"/>
      <c r="K149" s="85"/>
      <c r="L149" s="82" t="s">
        <v>79</v>
      </c>
      <c r="M149" s="82"/>
      <c r="N149" s="82"/>
      <c r="O149" s="82" t="s">
        <v>79</v>
      </c>
      <c r="P149" s="82"/>
      <c r="Q149" s="82"/>
      <c r="R149" s="82" t="s">
        <v>81</v>
      </c>
      <c r="S149" s="82" t="s">
        <v>81</v>
      </c>
      <c r="T149" s="82"/>
      <c r="U149" s="82"/>
      <c r="V149" s="82"/>
      <c r="W149" s="82"/>
      <c r="X149" s="82"/>
      <c r="Y149" s="82"/>
      <c r="Z149" s="82"/>
      <c r="AA149" s="82"/>
      <c r="AB149" s="82"/>
      <c r="AC149" s="82"/>
      <c r="AD149" s="82"/>
      <c r="AE149" s="82"/>
      <c r="AF149" s="82"/>
      <c r="AG149" s="82"/>
      <c r="AH149" s="82"/>
      <c r="AI149" s="82"/>
      <c r="AJ149" s="82"/>
      <c r="AK149" s="82"/>
      <c r="AL149" s="82"/>
      <c r="AM149" s="82"/>
      <c r="AN149" s="82" t="s">
        <v>81</v>
      </c>
      <c r="AO149" s="82"/>
      <c r="AP149" s="82"/>
      <c r="AQ149" s="82"/>
      <c r="AR149" s="82" t="s">
        <v>81</v>
      </c>
      <c r="AS149" s="82"/>
      <c r="AT149" s="82" t="s">
        <v>233</v>
      </c>
      <c r="AU149" s="82"/>
      <c r="AV149" s="82"/>
    </row>
    <row r="150" spans="1:56" ht="392" hidden="1">
      <c r="A150" s="84" t="s">
        <v>86</v>
      </c>
      <c r="B150" s="88" t="s">
        <v>344</v>
      </c>
      <c r="C150" s="89" t="s">
        <v>79</v>
      </c>
      <c r="D150" s="87" t="s">
        <v>269</v>
      </c>
      <c r="E150" s="82" t="s">
        <v>1084</v>
      </c>
      <c r="F150" s="85" t="s">
        <v>73</v>
      </c>
      <c r="G150" s="85" t="s">
        <v>74</v>
      </c>
      <c r="H150" s="85"/>
      <c r="I150" s="85" t="s">
        <v>76</v>
      </c>
      <c r="J150" s="85"/>
      <c r="K150" s="85"/>
      <c r="L150" s="82" t="s">
        <v>81</v>
      </c>
      <c r="M150" s="82" t="s">
        <v>81</v>
      </c>
      <c r="N150" s="82"/>
      <c r="O150" s="82"/>
      <c r="P150" s="82"/>
      <c r="Q150" s="82"/>
      <c r="R150" s="82" t="s">
        <v>81</v>
      </c>
      <c r="S150" s="82"/>
      <c r="T150" s="82"/>
      <c r="U150" s="82"/>
      <c r="V150" s="82"/>
      <c r="W150" s="82"/>
      <c r="X150" s="82"/>
      <c r="Y150" s="82"/>
      <c r="Z150" s="82"/>
      <c r="AA150" s="82"/>
      <c r="AB150" s="82"/>
      <c r="AC150" s="82"/>
      <c r="AD150" s="82"/>
      <c r="AE150" s="82"/>
      <c r="AF150" s="82"/>
      <c r="AG150" s="82"/>
      <c r="AH150" s="82"/>
      <c r="AI150" s="82"/>
      <c r="AJ150" s="82" t="s">
        <v>81</v>
      </c>
      <c r="AK150" s="82" t="s">
        <v>81</v>
      </c>
      <c r="AL150" s="82" t="s">
        <v>81</v>
      </c>
      <c r="AM150" s="82" t="s">
        <v>81</v>
      </c>
      <c r="AN150" s="82"/>
      <c r="AO150" s="82"/>
      <c r="AP150" s="82"/>
      <c r="AQ150" s="82"/>
      <c r="AR150" s="82"/>
      <c r="AS150" s="82"/>
      <c r="AT150" s="82"/>
      <c r="AU150" s="82"/>
      <c r="AV150" s="82"/>
    </row>
    <row r="151" spans="1:56" ht="210">
      <c r="A151" s="84" t="s">
        <v>345</v>
      </c>
      <c r="B151" s="88" t="s">
        <v>346</v>
      </c>
      <c r="C151" s="89" t="s">
        <v>79</v>
      </c>
      <c r="D151" s="87" t="s">
        <v>347</v>
      </c>
      <c r="E151" s="82" t="s">
        <v>1213</v>
      </c>
      <c r="F151" s="90" t="s">
        <v>73</v>
      </c>
      <c r="G151" s="85" t="s">
        <v>74</v>
      </c>
      <c r="H151" s="85" t="s">
        <v>88</v>
      </c>
      <c r="I151" s="85" t="s">
        <v>76</v>
      </c>
      <c r="J151" s="85" t="s">
        <v>77</v>
      </c>
      <c r="K151" s="82" t="s">
        <v>78</v>
      </c>
      <c r="L151" s="82" t="s">
        <v>81</v>
      </c>
      <c r="M151" s="82" t="s">
        <v>81</v>
      </c>
      <c r="N151" s="82" t="s">
        <v>81</v>
      </c>
      <c r="O151" s="82" t="s">
        <v>81</v>
      </c>
      <c r="P151" s="82"/>
      <c r="Q151" s="82"/>
      <c r="R151" s="82" t="s">
        <v>81</v>
      </c>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1" t="s">
        <v>83</v>
      </c>
      <c r="AX151" s="1" t="s">
        <v>83</v>
      </c>
      <c r="AY151" s="1" t="s">
        <v>83</v>
      </c>
      <c r="AZ151" s="1" t="s">
        <v>83</v>
      </c>
      <c r="BA151" s="1" t="s">
        <v>82</v>
      </c>
      <c r="BB151" s="1" t="s">
        <v>82</v>
      </c>
      <c r="BC151" s="1" t="s">
        <v>82</v>
      </c>
      <c r="BD151" s="1" t="s">
        <v>84</v>
      </c>
    </row>
    <row r="152" spans="1:56" ht="266" hidden="1">
      <c r="A152" s="84" t="s">
        <v>86</v>
      </c>
      <c r="B152" s="88" t="s">
        <v>348</v>
      </c>
      <c r="C152" s="89"/>
      <c r="D152" s="87" t="s">
        <v>349</v>
      </c>
      <c r="E152" s="82" t="s">
        <v>1085</v>
      </c>
      <c r="F152" s="90" t="s">
        <v>73</v>
      </c>
      <c r="G152" s="85" t="s">
        <v>150</v>
      </c>
      <c r="H152" s="85" t="s">
        <v>75</v>
      </c>
      <c r="I152" s="85" t="s">
        <v>76</v>
      </c>
      <c r="J152" s="85"/>
      <c r="K152" s="85"/>
      <c r="L152" s="82" t="s">
        <v>79</v>
      </c>
      <c r="M152" s="82" t="s">
        <v>79</v>
      </c>
      <c r="N152" s="82" t="s">
        <v>79</v>
      </c>
      <c r="O152" s="82" t="s">
        <v>79</v>
      </c>
      <c r="P152" s="82" t="s">
        <v>81</v>
      </c>
      <c r="Q152" s="82" t="s">
        <v>81</v>
      </c>
      <c r="R152" s="82" t="s">
        <v>81</v>
      </c>
      <c r="S152" s="82" t="s">
        <v>81</v>
      </c>
      <c r="T152" s="82"/>
      <c r="U152" s="82"/>
      <c r="V152" s="82"/>
      <c r="W152" s="82"/>
      <c r="X152" s="82"/>
      <c r="Y152" s="82"/>
      <c r="Z152" s="82"/>
      <c r="AA152" s="82"/>
      <c r="AB152" s="82"/>
      <c r="AC152" s="82"/>
      <c r="AD152" s="82"/>
      <c r="AE152" s="82"/>
      <c r="AF152" s="82"/>
      <c r="AG152" s="82"/>
      <c r="AH152" s="82"/>
      <c r="AI152" s="82" t="s">
        <v>81</v>
      </c>
      <c r="AJ152" s="82"/>
      <c r="AK152" s="82"/>
      <c r="AL152" s="82"/>
      <c r="AM152" s="82"/>
      <c r="AN152" s="82" t="s">
        <v>81</v>
      </c>
      <c r="AO152" s="82"/>
      <c r="AP152" s="82"/>
      <c r="AQ152" s="82"/>
      <c r="AR152" s="82"/>
      <c r="AS152" s="82"/>
      <c r="AT152" s="82" t="s">
        <v>81</v>
      </c>
      <c r="AU152" s="82"/>
      <c r="AV152" s="82"/>
    </row>
    <row r="153" spans="1:56" ht="210">
      <c r="A153" s="84" t="s">
        <v>350</v>
      </c>
      <c r="B153" s="88" t="s">
        <v>351</v>
      </c>
      <c r="C153" s="89" t="s">
        <v>79</v>
      </c>
      <c r="D153" s="87" t="s">
        <v>352</v>
      </c>
      <c r="E153" s="82" t="s">
        <v>1214</v>
      </c>
      <c r="F153" s="90" t="s">
        <v>73</v>
      </c>
      <c r="G153" s="85" t="s">
        <v>150</v>
      </c>
      <c r="H153" s="85" t="s">
        <v>75</v>
      </c>
      <c r="I153" s="85" t="s">
        <v>76</v>
      </c>
      <c r="J153" s="85" t="s">
        <v>77</v>
      </c>
      <c r="K153" s="85" t="s">
        <v>136</v>
      </c>
      <c r="L153" s="82" t="s">
        <v>81</v>
      </c>
      <c r="M153" s="82" t="s">
        <v>81</v>
      </c>
      <c r="N153" s="82" t="s">
        <v>81</v>
      </c>
      <c r="O153" s="82" t="s">
        <v>81</v>
      </c>
      <c r="P153" s="82" t="s">
        <v>81</v>
      </c>
      <c r="Q153" s="82" t="s">
        <v>81</v>
      </c>
      <c r="R153" s="82" t="s">
        <v>81</v>
      </c>
      <c r="S153" s="82" t="s">
        <v>81</v>
      </c>
      <c r="T153" s="82"/>
      <c r="U153" s="82"/>
      <c r="V153" s="82"/>
      <c r="W153" s="82"/>
      <c r="X153" s="82"/>
      <c r="Y153" s="82"/>
      <c r="Z153" s="82"/>
      <c r="AA153" s="82"/>
      <c r="AB153" s="82"/>
      <c r="AC153" s="82"/>
      <c r="AD153" s="82"/>
      <c r="AE153" s="82"/>
      <c r="AF153" s="82"/>
      <c r="AG153" s="82"/>
      <c r="AH153" s="82"/>
      <c r="AI153" s="82" t="s">
        <v>81</v>
      </c>
      <c r="AJ153" s="82"/>
      <c r="AK153" s="82"/>
      <c r="AL153" s="82"/>
      <c r="AM153" s="82"/>
      <c r="AN153" s="82" t="s">
        <v>81</v>
      </c>
      <c r="AO153" s="82"/>
      <c r="AP153" s="82"/>
      <c r="AQ153" s="82"/>
      <c r="AR153" s="82"/>
      <c r="AS153" s="82"/>
      <c r="AT153" s="82" t="s">
        <v>81</v>
      </c>
      <c r="AU153" s="82"/>
      <c r="AV153" s="82"/>
      <c r="AW153" s="1" t="s">
        <v>83</v>
      </c>
      <c r="AX153" s="1" t="s">
        <v>97</v>
      </c>
      <c r="AY153" s="1" t="s">
        <v>82</v>
      </c>
      <c r="AZ153" s="1" t="s">
        <v>83</v>
      </c>
      <c r="BA153" s="1" t="s">
        <v>82</v>
      </c>
      <c r="BB153" s="1" t="s">
        <v>82</v>
      </c>
      <c r="BC153" s="1" t="s">
        <v>82</v>
      </c>
      <c r="BD153" s="1" t="s">
        <v>147</v>
      </c>
    </row>
    <row r="154" spans="1:56" ht="266">
      <c r="A154" s="84" t="s">
        <v>353</v>
      </c>
      <c r="B154" s="88" t="s">
        <v>354</v>
      </c>
      <c r="C154" s="89" t="s">
        <v>79</v>
      </c>
      <c r="D154" s="87" t="s">
        <v>355</v>
      </c>
      <c r="E154" s="82" t="s">
        <v>1215</v>
      </c>
      <c r="F154" s="90" t="s">
        <v>73</v>
      </c>
      <c r="G154" s="85" t="s">
        <v>150</v>
      </c>
      <c r="H154" s="85" t="s">
        <v>75</v>
      </c>
      <c r="I154" s="85" t="s">
        <v>76</v>
      </c>
      <c r="J154" s="85" t="s">
        <v>77</v>
      </c>
      <c r="K154" s="85" t="s">
        <v>136</v>
      </c>
      <c r="L154" s="82" t="s">
        <v>81</v>
      </c>
      <c r="M154" s="82" t="s">
        <v>81</v>
      </c>
      <c r="N154" s="82" t="s">
        <v>81</v>
      </c>
      <c r="O154" s="82" t="s">
        <v>81</v>
      </c>
      <c r="P154" s="82" t="s">
        <v>81</v>
      </c>
      <c r="Q154" s="82" t="s">
        <v>81</v>
      </c>
      <c r="R154" s="82" t="s">
        <v>81</v>
      </c>
      <c r="S154" s="82" t="s">
        <v>81</v>
      </c>
      <c r="T154" s="82"/>
      <c r="U154" s="82"/>
      <c r="V154" s="82"/>
      <c r="W154" s="82"/>
      <c r="X154" s="82"/>
      <c r="Y154" s="82"/>
      <c r="Z154" s="82"/>
      <c r="AA154" s="82"/>
      <c r="AB154" s="82"/>
      <c r="AC154" s="82"/>
      <c r="AD154" s="82"/>
      <c r="AE154" s="82"/>
      <c r="AF154" s="82"/>
      <c r="AG154" s="82"/>
      <c r="AH154" s="82"/>
      <c r="AI154" s="82" t="s">
        <v>81</v>
      </c>
      <c r="AJ154" s="82"/>
      <c r="AK154" s="82"/>
      <c r="AL154" s="82"/>
      <c r="AM154" s="82"/>
      <c r="AN154" s="82" t="s">
        <v>81</v>
      </c>
      <c r="AO154" s="82"/>
      <c r="AP154" s="82"/>
      <c r="AQ154" s="82"/>
      <c r="AR154" s="82"/>
      <c r="AS154" s="82"/>
      <c r="AT154" s="82" t="s">
        <v>81</v>
      </c>
      <c r="AU154" s="82"/>
      <c r="AV154" s="82"/>
      <c r="AW154" s="1" t="s">
        <v>83</v>
      </c>
      <c r="AX154" s="1" t="s">
        <v>97</v>
      </c>
      <c r="AY154" s="1" t="s">
        <v>82</v>
      </c>
      <c r="AZ154" s="1" t="s">
        <v>83</v>
      </c>
      <c r="BA154" s="1" t="s">
        <v>82</v>
      </c>
      <c r="BB154" s="1" t="s">
        <v>82</v>
      </c>
      <c r="BC154" s="1" t="s">
        <v>82</v>
      </c>
      <c r="BD154" s="1" t="s">
        <v>147</v>
      </c>
    </row>
    <row r="155" spans="1:56" ht="126">
      <c r="A155" s="84" t="s">
        <v>356</v>
      </c>
      <c r="B155" s="88" t="s">
        <v>357</v>
      </c>
      <c r="C155" s="89" t="s">
        <v>79</v>
      </c>
      <c r="D155" s="87" t="s">
        <v>358</v>
      </c>
      <c r="E155" s="82" t="s">
        <v>1377</v>
      </c>
      <c r="F155" s="90" t="s">
        <v>73</v>
      </c>
      <c r="G155" s="85" t="s">
        <v>150</v>
      </c>
      <c r="H155" s="85" t="s">
        <v>75</v>
      </c>
      <c r="I155" s="85" t="s">
        <v>76</v>
      </c>
      <c r="J155" s="85" t="s">
        <v>77</v>
      </c>
      <c r="K155" s="85" t="s">
        <v>136</v>
      </c>
      <c r="L155" s="82" t="s">
        <v>81</v>
      </c>
      <c r="M155" s="82" t="s">
        <v>81</v>
      </c>
      <c r="N155" s="82" t="s">
        <v>81</v>
      </c>
      <c r="O155" s="82" t="s">
        <v>81</v>
      </c>
      <c r="P155" s="82" t="s">
        <v>81</v>
      </c>
      <c r="Q155" s="82" t="s">
        <v>81</v>
      </c>
      <c r="R155" s="82" t="s">
        <v>81</v>
      </c>
      <c r="S155" s="82" t="s">
        <v>81</v>
      </c>
      <c r="T155" s="82"/>
      <c r="U155" s="82"/>
      <c r="V155" s="82"/>
      <c r="W155" s="82"/>
      <c r="X155" s="82"/>
      <c r="Y155" s="82"/>
      <c r="Z155" s="82"/>
      <c r="AA155" s="82"/>
      <c r="AB155" s="82"/>
      <c r="AC155" s="82"/>
      <c r="AD155" s="82"/>
      <c r="AE155" s="82"/>
      <c r="AF155" s="82"/>
      <c r="AG155" s="82"/>
      <c r="AH155" s="82"/>
      <c r="AI155" s="82" t="s">
        <v>81</v>
      </c>
      <c r="AJ155" s="82"/>
      <c r="AK155" s="82"/>
      <c r="AL155" s="82"/>
      <c r="AM155" s="82"/>
      <c r="AN155" s="82" t="s">
        <v>81</v>
      </c>
      <c r="AO155" s="82"/>
      <c r="AP155" s="82"/>
      <c r="AQ155" s="82"/>
      <c r="AR155" s="82"/>
      <c r="AS155" s="82"/>
      <c r="AT155" s="82" t="s">
        <v>81</v>
      </c>
      <c r="AU155" s="82"/>
      <c r="AV155" s="82"/>
      <c r="AW155" s="1" t="s">
        <v>97</v>
      </c>
      <c r="AX155" s="1" t="s">
        <v>97</v>
      </c>
      <c r="AY155" s="1" t="s">
        <v>82</v>
      </c>
      <c r="AZ155" s="1" t="s">
        <v>83</v>
      </c>
      <c r="BA155" s="1" t="s">
        <v>82</v>
      </c>
      <c r="BB155" s="1" t="s">
        <v>82</v>
      </c>
      <c r="BC155" s="1" t="s">
        <v>82</v>
      </c>
      <c r="BD155" s="1" t="s">
        <v>147</v>
      </c>
    </row>
    <row r="156" spans="1:56" ht="154">
      <c r="A156" s="84" t="s">
        <v>359</v>
      </c>
      <c r="B156" s="88" t="s">
        <v>360</v>
      </c>
      <c r="C156" s="89" t="s">
        <v>79</v>
      </c>
      <c r="D156" s="87" t="s">
        <v>361</v>
      </c>
      <c r="E156" s="82" t="s">
        <v>1216</v>
      </c>
      <c r="F156" s="90" t="s">
        <v>73</v>
      </c>
      <c r="G156" s="85" t="s">
        <v>150</v>
      </c>
      <c r="H156" s="85" t="s">
        <v>75</v>
      </c>
      <c r="I156" s="85" t="s">
        <v>76</v>
      </c>
      <c r="J156" s="85" t="s">
        <v>77</v>
      </c>
      <c r="K156" s="85" t="s">
        <v>136</v>
      </c>
      <c r="L156" s="82" t="s">
        <v>81</v>
      </c>
      <c r="M156" s="82" t="s">
        <v>81</v>
      </c>
      <c r="N156" s="82" t="s">
        <v>81</v>
      </c>
      <c r="O156" s="82" t="s">
        <v>81</v>
      </c>
      <c r="P156" s="82" t="s">
        <v>81</v>
      </c>
      <c r="Q156" s="82" t="s">
        <v>81</v>
      </c>
      <c r="R156" s="82" t="s">
        <v>81</v>
      </c>
      <c r="S156" s="82" t="s">
        <v>81</v>
      </c>
      <c r="T156" s="82"/>
      <c r="U156" s="82"/>
      <c r="V156" s="82"/>
      <c r="W156" s="82"/>
      <c r="X156" s="82"/>
      <c r="Y156" s="82"/>
      <c r="Z156" s="82"/>
      <c r="AA156" s="82"/>
      <c r="AB156" s="82"/>
      <c r="AC156" s="82"/>
      <c r="AD156" s="82"/>
      <c r="AE156" s="82"/>
      <c r="AF156" s="82"/>
      <c r="AG156" s="82"/>
      <c r="AH156" s="82"/>
      <c r="AI156" s="82" t="s">
        <v>81</v>
      </c>
      <c r="AJ156" s="82"/>
      <c r="AK156" s="82"/>
      <c r="AL156" s="82"/>
      <c r="AM156" s="82"/>
      <c r="AN156" s="82" t="s">
        <v>81</v>
      </c>
      <c r="AO156" s="82"/>
      <c r="AP156" s="82"/>
      <c r="AQ156" s="82"/>
      <c r="AR156" s="82"/>
      <c r="AS156" s="82"/>
      <c r="AT156" s="82" t="s">
        <v>81</v>
      </c>
      <c r="AU156" s="82"/>
      <c r="AV156" s="82"/>
      <c r="AW156" s="1" t="s">
        <v>83</v>
      </c>
      <c r="AX156" s="1" t="s">
        <v>97</v>
      </c>
      <c r="AY156" s="1" t="s">
        <v>82</v>
      </c>
      <c r="AZ156" s="1" t="s">
        <v>82</v>
      </c>
      <c r="BA156" s="1" t="s">
        <v>82</v>
      </c>
      <c r="BB156" s="1" t="s">
        <v>82</v>
      </c>
      <c r="BC156" s="1" t="s">
        <v>82</v>
      </c>
      <c r="BD156" s="1" t="s">
        <v>147</v>
      </c>
    </row>
    <row r="157" spans="1:56" ht="140">
      <c r="A157" s="84" t="s">
        <v>362</v>
      </c>
      <c r="B157" s="88" t="s">
        <v>363</v>
      </c>
      <c r="C157" s="89" t="s">
        <v>79</v>
      </c>
      <c r="D157" s="87" t="s">
        <v>364</v>
      </c>
      <c r="E157" s="82" t="s">
        <v>1217</v>
      </c>
      <c r="F157" s="90" t="s">
        <v>73</v>
      </c>
      <c r="G157" s="85" t="s">
        <v>93</v>
      </c>
      <c r="H157" s="85" t="s">
        <v>93</v>
      </c>
      <c r="I157" s="85" t="s">
        <v>76</v>
      </c>
      <c r="J157" s="85" t="s">
        <v>131</v>
      </c>
      <c r="K157" s="85" t="s">
        <v>132</v>
      </c>
      <c r="L157" s="82"/>
      <c r="M157" s="82"/>
      <c r="N157" s="82"/>
      <c r="O157" s="82"/>
      <c r="P157" s="82"/>
      <c r="Q157" s="82" t="s">
        <v>81</v>
      </c>
      <c r="R157" s="82"/>
      <c r="S157" s="82"/>
      <c r="T157" s="82"/>
      <c r="U157" s="82"/>
      <c r="V157" s="82"/>
      <c r="W157" s="82"/>
      <c r="X157" s="82"/>
      <c r="Y157" s="82"/>
      <c r="Z157" s="82"/>
      <c r="AA157" s="82"/>
      <c r="AB157" s="82"/>
      <c r="AC157" s="82"/>
      <c r="AD157" s="82"/>
      <c r="AE157" s="82"/>
      <c r="AF157" s="82"/>
      <c r="AG157" s="82"/>
      <c r="AH157" s="82"/>
      <c r="AI157" s="82" t="s">
        <v>81</v>
      </c>
      <c r="AJ157" s="82"/>
      <c r="AK157" s="82"/>
      <c r="AL157" s="82"/>
      <c r="AM157" s="82"/>
      <c r="AN157" s="82"/>
      <c r="AO157" s="82"/>
      <c r="AP157" s="82"/>
      <c r="AQ157" s="82"/>
      <c r="AR157" s="82"/>
      <c r="AS157" s="82"/>
      <c r="AT157" s="82"/>
      <c r="AU157" s="82"/>
      <c r="AV157" s="82"/>
      <c r="AW157" s="1" t="s">
        <v>97</v>
      </c>
      <c r="AX157" s="1" t="s">
        <v>97</v>
      </c>
      <c r="AY157" s="1" t="s">
        <v>82</v>
      </c>
      <c r="AZ157" s="1" t="s">
        <v>82</v>
      </c>
      <c r="BA157" s="1" t="s">
        <v>82</v>
      </c>
      <c r="BB157" s="1" t="s">
        <v>82</v>
      </c>
      <c r="BC157" s="1" t="s">
        <v>82</v>
      </c>
      <c r="BD157" s="1" t="s">
        <v>147</v>
      </c>
    </row>
    <row r="158" spans="1:56" ht="84">
      <c r="A158" s="84" t="s">
        <v>365</v>
      </c>
      <c r="B158" s="88" t="s">
        <v>366</v>
      </c>
      <c r="C158" s="89" t="s">
        <v>79</v>
      </c>
      <c r="D158" s="87" t="s">
        <v>367</v>
      </c>
      <c r="E158" s="82" t="s">
        <v>1218</v>
      </c>
      <c r="F158" s="90" t="s">
        <v>73</v>
      </c>
      <c r="G158" s="85" t="s">
        <v>150</v>
      </c>
      <c r="H158" s="85" t="s">
        <v>75</v>
      </c>
      <c r="I158" s="85" t="s">
        <v>76</v>
      </c>
      <c r="J158" s="85" t="s">
        <v>77</v>
      </c>
      <c r="K158" s="85" t="s">
        <v>136</v>
      </c>
      <c r="L158" s="82" t="s">
        <v>81</v>
      </c>
      <c r="M158" s="82" t="s">
        <v>81</v>
      </c>
      <c r="N158" s="82" t="s">
        <v>81</v>
      </c>
      <c r="O158" s="82" t="s">
        <v>81</v>
      </c>
      <c r="P158" s="82" t="s">
        <v>81</v>
      </c>
      <c r="Q158" s="82" t="s">
        <v>81</v>
      </c>
      <c r="R158" s="82" t="s">
        <v>81</v>
      </c>
      <c r="S158" s="82" t="s">
        <v>81</v>
      </c>
      <c r="T158" s="82"/>
      <c r="U158" s="82"/>
      <c r="V158" s="82"/>
      <c r="W158" s="82"/>
      <c r="X158" s="82"/>
      <c r="Y158" s="82"/>
      <c r="Z158" s="82"/>
      <c r="AA158" s="82"/>
      <c r="AB158" s="82"/>
      <c r="AC158" s="82"/>
      <c r="AD158" s="82"/>
      <c r="AE158" s="82"/>
      <c r="AF158" s="82"/>
      <c r="AG158" s="82"/>
      <c r="AH158" s="82"/>
      <c r="AI158" s="82" t="s">
        <v>81</v>
      </c>
      <c r="AJ158" s="82"/>
      <c r="AK158" s="82"/>
      <c r="AL158" s="82"/>
      <c r="AM158" s="82"/>
      <c r="AN158" s="82"/>
      <c r="AO158" s="82"/>
      <c r="AP158" s="82"/>
      <c r="AQ158" s="82"/>
      <c r="AR158" s="82"/>
      <c r="AS158" s="82"/>
      <c r="AT158" s="82"/>
      <c r="AU158" s="82"/>
      <c r="AV158" s="82"/>
      <c r="AW158" s="1" t="s">
        <v>83</v>
      </c>
      <c r="AX158" s="1" t="s">
        <v>97</v>
      </c>
      <c r="AY158" s="1" t="s">
        <v>82</v>
      </c>
      <c r="AZ158" s="1" t="s">
        <v>82</v>
      </c>
      <c r="BA158" s="1" t="s">
        <v>82</v>
      </c>
      <c r="BB158" s="1" t="s">
        <v>82</v>
      </c>
      <c r="BC158" s="1" t="s">
        <v>82</v>
      </c>
      <c r="BD158" s="1" t="s">
        <v>147</v>
      </c>
    </row>
    <row r="159" spans="1:56" ht="308" hidden="1">
      <c r="A159" s="84" t="s">
        <v>86</v>
      </c>
      <c r="B159" s="88" t="s">
        <v>368</v>
      </c>
      <c r="C159" s="89"/>
      <c r="D159" s="87" t="s">
        <v>369</v>
      </c>
      <c r="E159" s="82" t="s">
        <v>1086</v>
      </c>
      <c r="F159" s="90"/>
      <c r="G159" s="85" t="s">
        <v>150</v>
      </c>
      <c r="H159" s="85"/>
      <c r="I159" s="85" t="s">
        <v>94</v>
      </c>
      <c r="J159" s="85"/>
      <c r="K159" s="85"/>
      <c r="L159" s="82" t="s">
        <v>81</v>
      </c>
      <c r="M159" s="82" t="s">
        <v>81</v>
      </c>
      <c r="N159" s="82" t="s">
        <v>81</v>
      </c>
      <c r="O159" s="82" t="s">
        <v>81</v>
      </c>
      <c r="P159" s="82" t="s">
        <v>81</v>
      </c>
      <c r="Q159" s="82" t="s">
        <v>81</v>
      </c>
      <c r="R159" s="82"/>
      <c r="S159" s="82"/>
      <c r="T159" s="82" t="s">
        <v>81</v>
      </c>
      <c r="U159" s="82"/>
      <c r="V159" s="82"/>
      <c r="W159" s="82"/>
      <c r="X159" s="82"/>
      <c r="Y159" s="82"/>
      <c r="Z159" s="82"/>
      <c r="AA159" s="82"/>
      <c r="AB159" s="82"/>
      <c r="AC159" s="82"/>
      <c r="AD159" s="82"/>
      <c r="AE159" s="82" t="s">
        <v>81</v>
      </c>
      <c r="AF159" s="82"/>
      <c r="AG159" s="82"/>
      <c r="AH159" s="82"/>
      <c r="AI159" s="82"/>
      <c r="AJ159" s="82"/>
      <c r="AK159" s="82"/>
      <c r="AL159" s="82"/>
      <c r="AM159" s="82"/>
      <c r="AN159" s="82"/>
      <c r="AO159" s="82"/>
      <c r="AP159" s="82"/>
      <c r="AQ159" s="82"/>
      <c r="AR159" s="82"/>
      <c r="AS159" s="82"/>
      <c r="AT159" s="82"/>
      <c r="AU159" s="82"/>
      <c r="AV159" s="82"/>
    </row>
    <row r="160" spans="1:56" ht="84">
      <c r="A160" s="84" t="s">
        <v>370</v>
      </c>
      <c r="B160" s="88" t="s">
        <v>371</v>
      </c>
      <c r="C160" s="89" t="s">
        <v>79</v>
      </c>
      <c r="D160" s="87" t="s">
        <v>372</v>
      </c>
      <c r="E160" s="82" t="s">
        <v>1219</v>
      </c>
      <c r="F160" s="90" t="s">
        <v>73</v>
      </c>
      <c r="G160" s="85" t="s">
        <v>150</v>
      </c>
      <c r="H160" s="85" t="s">
        <v>93</v>
      </c>
      <c r="I160" s="85" t="s">
        <v>76</v>
      </c>
      <c r="J160" s="85" t="s">
        <v>131</v>
      </c>
      <c r="K160" s="85" t="s">
        <v>160</v>
      </c>
      <c r="L160" s="82"/>
      <c r="M160" s="82"/>
      <c r="N160" s="82"/>
      <c r="O160" s="82"/>
      <c r="P160" s="82"/>
      <c r="Q160" s="82" t="s">
        <v>81</v>
      </c>
      <c r="R160" s="82" t="s">
        <v>81</v>
      </c>
      <c r="S160" s="82"/>
      <c r="T160" s="82"/>
      <c r="U160" s="82"/>
      <c r="V160" s="82"/>
      <c r="W160" s="82"/>
      <c r="X160" s="82"/>
      <c r="Y160" s="82"/>
      <c r="Z160" s="82"/>
      <c r="AA160" s="82"/>
      <c r="AB160" s="82"/>
      <c r="AC160" s="82"/>
      <c r="AD160" s="82"/>
      <c r="AE160" s="82"/>
      <c r="AF160" s="82"/>
      <c r="AG160" s="82"/>
      <c r="AH160" s="82"/>
      <c r="AI160" s="82" t="s">
        <v>81</v>
      </c>
      <c r="AJ160" s="82"/>
      <c r="AK160" s="82"/>
      <c r="AL160" s="82"/>
      <c r="AM160" s="82"/>
      <c r="AN160" s="82"/>
      <c r="AO160" s="82"/>
      <c r="AP160" s="82"/>
      <c r="AQ160" s="82"/>
      <c r="AR160" s="82"/>
      <c r="AS160" s="82"/>
      <c r="AT160" s="82"/>
      <c r="AU160" s="82"/>
      <c r="AV160" s="82"/>
      <c r="AW160" s="1" t="s">
        <v>97</v>
      </c>
      <c r="AX160" s="1" t="s">
        <v>97</v>
      </c>
      <c r="AY160" s="1" t="s">
        <v>83</v>
      </c>
      <c r="AZ160" s="1" t="s">
        <v>82</v>
      </c>
      <c r="BA160" s="1" t="s">
        <v>82</v>
      </c>
      <c r="BB160" s="1" t="s">
        <v>82</v>
      </c>
      <c r="BC160" s="1" t="s">
        <v>82</v>
      </c>
      <c r="BD160" s="1" t="s">
        <v>147</v>
      </c>
    </row>
    <row r="161" spans="1:57" ht="126">
      <c r="A161" s="84" t="s">
        <v>373</v>
      </c>
      <c r="B161" s="88" t="s">
        <v>374</v>
      </c>
      <c r="C161" s="89" t="s">
        <v>79</v>
      </c>
      <c r="D161" s="87" t="s">
        <v>375</v>
      </c>
      <c r="E161" s="82" t="s">
        <v>1378</v>
      </c>
      <c r="F161" s="90" t="s">
        <v>73</v>
      </c>
      <c r="G161" s="85" t="s">
        <v>150</v>
      </c>
      <c r="H161" s="85" t="s">
        <v>93</v>
      </c>
      <c r="I161" s="85" t="s">
        <v>76</v>
      </c>
      <c r="J161" s="85" t="s">
        <v>77</v>
      </c>
      <c r="K161" s="85" t="s">
        <v>160</v>
      </c>
      <c r="L161" s="82"/>
      <c r="M161" s="82"/>
      <c r="N161" s="82"/>
      <c r="O161" s="82"/>
      <c r="P161" s="82"/>
      <c r="Q161" s="82" t="s">
        <v>81</v>
      </c>
      <c r="R161" s="82" t="s">
        <v>81</v>
      </c>
      <c r="S161" s="82"/>
      <c r="T161" s="82"/>
      <c r="U161" s="82"/>
      <c r="V161" s="82"/>
      <c r="W161" s="82"/>
      <c r="X161" s="82"/>
      <c r="Y161" s="82"/>
      <c r="Z161" s="82"/>
      <c r="AA161" s="82"/>
      <c r="AB161" s="82"/>
      <c r="AC161" s="82"/>
      <c r="AD161" s="82"/>
      <c r="AE161" s="82"/>
      <c r="AF161" s="82"/>
      <c r="AG161" s="82"/>
      <c r="AH161" s="82"/>
      <c r="AI161" s="82" t="s">
        <v>81</v>
      </c>
      <c r="AJ161" s="82"/>
      <c r="AK161" s="82"/>
      <c r="AL161" s="82"/>
      <c r="AM161" s="82"/>
      <c r="AN161" s="82"/>
      <c r="AO161" s="82"/>
      <c r="AP161" s="82"/>
      <c r="AQ161" s="82"/>
      <c r="AR161" s="82"/>
      <c r="AS161" s="82"/>
      <c r="AT161" s="82"/>
      <c r="AU161" s="82"/>
      <c r="AV161" s="82"/>
      <c r="AW161" s="1" t="s">
        <v>97</v>
      </c>
      <c r="AX161" s="1" t="s">
        <v>97</v>
      </c>
      <c r="AY161" s="1" t="s">
        <v>83</v>
      </c>
      <c r="AZ161" s="1" t="s">
        <v>82</v>
      </c>
      <c r="BA161" s="1" t="s">
        <v>82</v>
      </c>
      <c r="BB161" s="1" t="s">
        <v>82</v>
      </c>
      <c r="BC161" s="1" t="s">
        <v>82</v>
      </c>
      <c r="BD161" s="1" t="s">
        <v>147</v>
      </c>
    </row>
    <row r="162" spans="1:57" ht="154">
      <c r="A162" s="84" t="s">
        <v>376</v>
      </c>
      <c r="B162" s="88" t="s">
        <v>377</v>
      </c>
      <c r="C162" s="89" t="s">
        <v>79</v>
      </c>
      <c r="D162" s="87" t="s">
        <v>378</v>
      </c>
      <c r="E162" s="82" t="s">
        <v>1379</v>
      </c>
      <c r="F162" s="90" t="s">
        <v>73</v>
      </c>
      <c r="G162" s="85" t="s">
        <v>150</v>
      </c>
      <c r="H162" s="85" t="s">
        <v>93</v>
      </c>
      <c r="I162" s="85" t="s">
        <v>76</v>
      </c>
      <c r="J162" s="85" t="s">
        <v>77</v>
      </c>
      <c r="K162" s="85" t="s">
        <v>160</v>
      </c>
      <c r="L162" s="82"/>
      <c r="M162" s="82"/>
      <c r="N162" s="82"/>
      <c r="O162" s="82"/>
      <c r="P162" s="82"/>
      <c r="Q162" s="82" t="s">
        <v>81</v>
      </c>
      <c r="R162" s="82" t="s">
        <v>81</v>
      </c>
      <c r="S162" s="82"/>
      <c r="T162" s="82"/>
      <c r="U162" s="82"/>
      <c r="V162" s="82"/>
      <c r="W162" s="82"/>
      <c r="X162" s="82"/>
      <c r="Y162" s="82"/>
      <c r="Z162" s="82"/>
      <c r="AA162" s="82"/>
      <c r="AB162" s="82"/>
      <c r="AC162" s="82"/>
      <c r="AD162" s="82"/>
      <c r="AE162" s="82"/>
      <c r="AF162" s="82"/>
      <c r="AG162" s="82"/>
      <c r="AH162" s="82"/>
      <c r="AI162" s="82" t="s">
        <v>81</v>
      </c>
      <c r="AJ162" s="82"/>
      <c r="AK162" s="82"/>
      <c r="AL162" s="82"/>
      <c r="AM162" s="82"/>
      <c r="AN162" s="82"/>
      <c r="AO162" s="82"/>
      <c r="AP162" s="82"/>
      <c r="AQ162" s="82"/>
      <c r="AR162" s="82"/>
      <c r="AS162" s="82"/>
      <c r="AT162" s="82"/>
      <c r="AU162" s="82"/>
      <c r="AV162" s="82"/>
      <c r="AW162" s="1" t="s">
        <v>97</v>
      </c>
      <c r="AX162" s="1" t="s">
        <v>97</v>
      </c>
      <c r="AY162" s="1" t="s">
        <v>83</v>
      </c>
      <c r="AZ162" s="1" t="s">
        <v>82</v>
      </c>
      <c r="BA162" s="1" t="s">
        <v>82</v>
      </c>
      <c r="BB162" s="1" t="s">
        <v>82</v>
      </c>
      <c r="BC162" s="1" t="s">
        <v>82</v>
      </c>
      <c r="BD162" s="1" t="s">
        <v>147</v>
      </c>
    </row>
    <row r="163" spans="1:57" ht="42" hidden="1">
      <c r="A163" s="84" t="s">
        <v>86</v>
      </c>
      <c r="B163" s="88" t="s">
        <v>379</v>
      </c>
      <c r="C163" s="89"/>
      <c r="D163" s="87" t="s">
        <v>380</v>
      </c>
      <c r="E163" s="82" t="s">
        <v>1076</v>
      </c>
      <c r="F163" s="90"/>
      <c r="G163" s="85" t="s">
        <v>74</v>
      </c>
      <c r="H163" s="85"/>
      <c r="I163" s="85" t="s">
        <v>94</v>
      </c>
      <c r="J163" s="85"/>
      <c r="K163" s="85"/>
      <c r="L163" s="82" t="s">
        <v>81</v>
      </c>
      <c r="M163" s="82" t="s">
        <v>81</v>
      </c>
      <c r="N163" s="82"/>
      <c r="O163" s="82"/>
      <c r="P163" s="82"/>
      <c r="Q163" s="82"/>
      <c r="R163" s="82" t="s">
        <v>81</v>
      </c>
      <c r="S163" s="82"/>
      <c r="T163" s="82"/>
      <c r="U163" s="82"/>
      <c r="V163" s="82"/>
      <c r="W163" s="82"/>
      <c r="X163" s="82"/>
      <c r="Y163" s="82"/>
      <c r="Z163" s="82"/>
      <c r="AA163" s="82"/>
      <c r="AB163" s="82"/>
      <c r="AC163" s="82"/>
      <c r="AD163" s="82"/>
      <c r="AE163" s="82"/>
      <c r="AF163" s="82"/>
      <c r="AG163" s="82"/>
      <c r="AH163" s="82"/>
      <c r="AI163" s="82"/>
      <c r="AJ163" s="82" t="s">
        <v>81</v>
      </c>
      <c r="AK163" s="82" t="s">
        <v>81</v>
      </c>
      <c r="AL163" s="82" t="s">
        <v>81</v>
      </c>
      <c r="AM163" s="82" t="s">
        <v>81</v>
      </c>
      <c r="AN163" s="82"/>
      <c r="AO163" s="82"/>
      <c r="AP163" s="82" t="s">
        <v>81</v>
      </c>
      <c r="AQ163" s="82" t="s">
        <v>81</v>
      </c>
      <c r="AR163" s="82"/>
      <c r="AS163" s="82"/>
      <c r="AT163" s="82"/>
      <c r="AU163" s="82"/>
      <c r="AV163" s="82"/>
    </row>
    <row r="164" spans="1:57" ht="409.5">
      <c r="A164" s="84" t="s">
        <v>381</v>
      </c>
      <c r="B164" s="88" t="s">
        <v>382</v>
      </c>
      <c r="C164" s="85" t="s">
        <v>79</v>
      </c>
      <c r="D164" s="87" t="s">
        <v>383</v>
      </c>
      <c r="E164" s="82" t="s">
        <v>1220</v>
      </c>
      <c r="F164" s="90" t="s">
        <v>73</v>
      </c>
      <c r="G164" s="85" t="s">
        <v>384</v>
      </c>
      <c r="H164" s="85" t="s">
        <v>75</v>
      </c>
      <c r="I164" s="85" t="s">
        <v>76</v>
      </c>
      <c r="J164" s="85" t="s">
        <v>77</v>
      </c>
      <c r="K164" s="82" t="s">
        <v>78</v>
      </c>
      <c r="L164" s="82" t="s">
        <v>81</v>
      </c>
      <c r="M164" s="82"/>
      <c r="N164" s="82"/>
      <c r="O164" s="82" t="s">
        <v>81</v>
      </c>
      <c r="P164" s="82"/>
      <c r="Q164" s="82" t="s">
        <v>81</v>
      </c>
      <c r="R164" s="82"/>
      <c r="S164" s="82"/>
      <c r="T164" s="82"/>
      <c r="U164" s="82"/>
      <c r="V164" s="82"/>
      <c r="W164" s="82" t="s">
        <v>81</v>
      </c>
      <c r="X164" s="82"/>
      <c r="Y164" s="82"/>
      <c r="Z164" s="82"/>
      <c r="AA164" s="82"/>
      <c r="AB164" s="82"/>
      <c r="AC164" s="82"/>
      <c r="AD164" s="82"/>
      <c r="AE164" s="82"/>
      <c r="AF164" s="82" t="s">
        <v>81</v>
      </c>
      <c r="AG164" s="82" t="s">
        <v>81</v>
      </c>
      <c r="AH164" s="82"/>
      <c r="AI164" s="82"/>
      <c r="AJ164" s="82"/>
      <c r="AK164" s="82"/>
      <c r="AL164" s="82"/>
      <c r="AM164" s="82"/>
      <c r="AN164" s="82"/>
      <c r="AO164" s="82"/>
      <c r="AP164" s="82"/>
      <c r="AQ164" s="82"/>
      <c r="AR164" s="82"/>
      <c r="AS164" s="82"/>
      <c r="AT164" s="82"/>
      <c r="AU164" s="82"/>
      <c r="AV164" s="82"/>
      <c r="AW164" s="1" t="s">
        <v>82</v>
      </c>
      <c r="AX164" s="1" t="s">
        <v>97</v>
      </c>
      <c r="AY164" s="1" t="s">
        <v>83</v>
      </c>
      <c r="AZ164" s="1" t="s">
        <v>83</v>
      </c>
      <c r="BA164" s="1" t="s">
        <v>82</v>
      </c>
      <c r="BB164" s="1" t="s">
        <v>82</v>
      </c>
      <c r="BC164" s="1" t="s">
        <v>82</v>
      </c>
      <c r="BD164" s="1" t="s">
        <v>84</v>
      </c>
    </row>
    <row r="165" spans="1:57" ht="409.5">
      <c r="A165" s="84" t="s">
        <v>385</v>
      </c>
      <c r="B165" s="88" t="s">
        <v>386</v>
      </c>
      <c r="C165" s="85" t="s">
        <v>79</v>
      </c>
      <c r="D165" s="87" t="s">
        <v>387</v>
      </c>
      <c r="E165" s="82" t="s">
        <v>1221</v>
      </c>
      <c r="F165" s="90" t="s">
        <v>73</v>
      </c>
      <c r="G165" s="85" t="s">
        <v>384</v>
      </c>
      <c r="H165" s="85" t="s">
        <v>75</v>
      </c>
      <c r="I165" s="85" t="s">
        <v>76</v>
      </c>
      <c r="J165" s="85" t="s">
        <v>77</v>
      </c>
      <c r="K165" s="82" t="s">
        <v>78</v>
      </c>
      <c r="L165" s="82" t="s">
        <v>81</v>
      </c>
      <c r="M165" s="82"/>
      <c r="N165" s="82"/>
      <c r="O165" s="82" t="s">
        <v>81</v>
      </c>
      <c r="P165" s="82"/>
      <c r="Q165" s="82" t="s">
        <v>81</v>
      </c>
      <c r="R165" s="82"/>
      <c r="S165" s="82"/>
      <c r="T165" s="82"/>
      <c r="U165" s="82"/>
      <c r="V165" s="82"/>
      <c r="W165" s="82" t="s">
        <v>81</v>
      </c>
      <c r="X165" s="82"/>
      <c r="Y165" s="82"/>
      <c r="Z165" s="82"/>
      <c r="AA165" s="82"/>
      <c r="AB165" s="82"/>
      <c r="AC165" s="82"/>
      <c r="AD165" s="82"/>
      <c r="AE165" s="82"/>
      <c r="AF165" s="82" t="s">
        <v>81</v>
      </c>
      <c r="AG165" s="82" t="s">
        <v>81</v>
      </c>
      <c r="AH165" s="82"/>
      <c r="AI165" s="82"/>
      <c r="AJ165" s="82"/>
      <c r="AK165" s="82"/>
      <c r="AL165" s="82"/>
      <c r="AM165" s="82"/>
      <c r="AN165" s="82"/>
      <c r="AO165" s="82"/>
      <c r="AP165" s="82"/>
      <c r="AQ165" s="82"/>
      <c r="AR165" s="82"/>
      <c r="AS165" s="82"/>
      <c r="AT165" s="82"/>
      <c r="AU165" s="82"/>
      <c r="AV165" s="82"/>
      <c r="AW165" s="1" t="s">
        <v>82</v>
      </c>
      <c r="AX165" s="1" t="s">
        <v>97</v>
      </c>
      <c r="AY165" s="1" t="s">
        <v>83</v>
      </c>
      <c r="AZ165" s="1" t="s">
        <v>83</v>
      </c>
      <c r="BA165" s="1" t="s">
        <v>82</v>
      </c>
      <c r="BB165" s="1" t="s">
        <v>82</v>
      </c>
      <c r="BC165" s="1" t="s">
        <v>82</v>
      </c>
      <c r="BD165" s="1" t="s">
        <v>84</v>
      </c>
    </row>
    <row r="166" spans="1:57" ht="409.5">
      <c r="A166" s="84" t="s">
        <v>388</v>
      </c>
      <c r="B166" s="88" t="s">
        <v>389</v>
      </c>
      <c r="C166" s="85" t="s">
        <v>79</v>
      </c>
      <c r="D166" s="87" t="s">
        <v>301</v>
      </c>
      <c r="E166" s="82" t="s">
        <v>1222</v>
      </c>
      <c r="F166" s="90" t="s">
        <v>73</v>
      </c>
      <c r="G166" s="85" t="s">
        <v>384</v>
      </c>
      <c r="H166" s="85" t="s">
        <v>75</v>
      </c>
      <c r="I166" s="85" t="s">
        <v>76</v>
      </c>
      <c r="J166" s="85" t="s">
        <v>77</v>
      </c>
      <c r="K166" s="82" t="s">
        <v>78</v>
      </c>
      <c r="L166" s="82" t="s">
        <v>81</v>
      </c>
      <c r="M166" s="82"/>
      <c r="N166" s="82"/>
      <c r="O166" s="82" t="s">
        <v>81</v>
      </c>
      <c r="P166" s="82"/>
      <c r="Q166" s="82" t="s">
        <v>81</v>
      </c>
      <c r="R166" s="82"/>
      <c r="S166" s="82"/>
      <c r="T166" s="82"/>
      <c r="U166" s="82"/>
      <c r="V166" s="82"/>
      <c r="W166" s="82" t="s">
        <v>81</v>
      </c>
      <c r="X166" s="82"/>
      <c r="Y166" s="82"/>
      <c r="Z166" s="82"/>
      <c r="AA166" s="82"/>
      <c r="AB166" s="82"/>
      <c r="AC166" s="82"/>
      <c r="AD166" s="82"/>
      <c r="AE166" s="82"/>
      <c r="AF166" s="82" t="s">
        <v>81</v>
      </c>
      <c r="AG166" s="82" t="s">
        <v>81</v>
      </c>
      <c r="AH166" s="82"/>
      <c r="AI166" s="82"/>
      <c r="AJ166" s="82"/>
      <c r="AK166" s="82"/>
      <c r="AL166" s="82"/>
      <c r="AM166" s="82"/>
      <c r="AN166" s="82"/>
      <c r="AO166" s="82"/>
      <c r="AP166" s="82"/>
      <c r="AQ166" s="82"/>
      <c r="AR166" s="82"/>
      <c r="AS166" s="82"/>
      <c r="AT166" s="82"/>
      <c r="AU166" s="82"/>
      <c r="AV166" s="82"/>
      <c r="AW166" s="1" t="s">
        <v>82</v>
      </c>
      <c r="AX166" s="1" t="s">
        <v>83</v>
      </c>
      <c r="AY166" s="1" t="s">
        <v>83</v>
      </c>
      <c r="AZ166" s="1" t="s">
        <v>82</v>
      </c>
      <c r="BA166" s="1" t="s">
        <v>82</v>
      </c>
      <c r="BB166" s="1" t="s">
        <v>82</v>
      </c>
      <c r="BC166" s="1" t="s">
        <v>82</v>
      </c>
      <c r="BD166" s="1" t="s">
        <v>84</v>
      </c>
      <c r="BE166" s="1" t="s">
        <v>390</v>
      </c>
    </row>
    <row r="167" spans="1:57" ht="308">
      <c r="A167" s="84" t="s">
        <v>391</v>
      </c>
      <c r="B167" s="88" t="s">
        <v>392</v>
      </c>
      <c r="C167" s="85" t="s">
        <v>79</v>
      </c>
      <c r="D167" s="87" t="s">
        <v>334</v>
      </c>
      <c r="E167" s="82" t="s">
        <v>1380</v>
      </c>
      <c r="F167" s="90" t="s">
        <v>73</v>
      </c>
      <c r="G167" s="85" t="s">
        <v>74</v>
      </c>
      <c r="H167" s="85" t="s">
        <v>75</v>
      </c>
      <c r="I167" s="85" t="s">
        <v>76</v>
      </c>
      <c r="J167" s="85" t="s">
        <v>77</v>
      </c>
      <c r="K167" s="82" t="s">
        <v>78</v>
      </c>
      <c r="L167" s="82" t="s">
        <v>81</v>
      </c>
      <c r="M167" s="82"/>
      <c r="N167" s="82" t="s">
        <v>81</v>
      </c>
      <c r="O167" s="82"/>
      <c r="P167" s="82"/>
      <c r="Q167" s="82" t="s">
        <v>81</v>
      </c>
      <c r="R167" s="82"/>
      <c r="S167" s="82"/>
      <c r="T167" s="82"/>
      <c r="U167" s="82" t="s">
        <v>81</v>
      </c>
      <c r="V167" s="82"/>
      <c r="W167" s="82" t="s">
        <v>81</v>
      </c>
      <c r="X167" s="82"/>
      <c r="Y167" s="82"/>
      <c r="Z167" s="82"/>
      <c r="AA167" s="82"/>
      <c r="AB167" s="82"/>
      <c r="AC167" s="82"/>
      <c r="AD167" s="82"/>
      <c r="AE167" s="82"/>
      <c r="AF167" s="82" t="s">
        <v>81</v>
      </c>
      <c r="AG167" s="82" t="s">
        <v>81</v>
      </c>
      <c r="AH167" s="82"/>
      <c r="AI167" s="82"/>
      <c r="AJ167" s="82"/>
      <c r="AK167" s="82"/>
      <c r="AL167" s="82"/>
      <c r="AM167" s="82"/>
      <c r="AN167" s="82"/>
      <c r="AO167" s="82"/>
      <c r="AP167" s="82"/>
      <c r="AQ167" s="82"/>
      <c r="AR167" s="82"/>
      <c r="AS167" s="82"/>
      <c r="AT167" s="82"/>
      <c r="AU167" s="82"/>
      <c r="AV167" s="82"/>
      <c r="AW167" s="1" t="s">
        <v>82</v>
      </c>
      <c r="AX167" s="1" t="s">
        <v>83</v>
      </c>
      <c r="AY167" s="1" t="s">
        <v>83</v>
      </c>
      <c r="AZ167" s="1" t="s">
        <v>82</v>
      </c>
      <c r="BA167" s="1" t="s">
        <v>82</v>
      </c>
      <c r="BB167" s="1" t="s">
        <v>82</v>
      </c>
      <c r="BC167" s="1" t="s">
        <v>82</v>
      </c>
      <c r="BD167" s="1" t="s">
        <v>84</v>
      </c>
    </row>
    <row r="168" spans="1:57" ht="266" hidden="1">
      <c r="A168" s="84" t="s">
        <v>86</v>
      </c>
      <c r="B168" s="88" t="s">
        <v>393</v>
      </c>
      <c r="C168" s="85" t="s">
        <v>79</v>
      </c>
      <c r="D168" s="87" t="s">
        <v>87</v>
      </c>
      <c r="E168" s="82" t="s">
        <v>1032</v>
      </c>
      <c r="F168" s="90" t="s">
        <v>73</v>
      </c>
      <c r="G168" s="85" t="s">
        <v>74</v>
      </c>
      <c r="H168" s="85" t="s">
        <v>75</v>
      </c>
      <c r="I168" s="85" t="s">
        <v>76</v>
      </c>
      <c r="J168" s="85"/>
      <c r="K168" s="85"/>
      <c r="L168" s="82" t="s">
        <v>81</v>
      </c>
      <c r="M168" s="82" t="s">
        <v>81</v>
      </c>
      <c r="N168" s="82" t="s">
        <v>81</v>
      </c>
      <c r="O168" s="82" t="s">
        <v>81</v>
      </c>
      <c r="P168" s="82"/>
      <c r="Q168" s="82" t="s">
        <v>81</v>
      </c>
      <c r="R168" s="82"/>
      <c r="S168" s="82"/>
      <c r="T168" s="82"/>
      <c r="U168" s="82"/>
      <c r="V168" s="82"/>
      <c r="W168" s="82"/>
      <c r="X168" s="82"/>
      <c r="Y168" s="82"/>
      <c r="Z168" s="82"/>
      <c r="AA168" s="82" t="s">
        <v>81</v>
      </c>
      <c r="AB168" s="82"/>
      <c r="AC168" s="82" t="s">
        <v>81</v>
      </c>
      <c r="AD168" s="82" t="s">
        <v>81</v>
      </c>
      <c r="AE168" s="82" t="s">
        <v>81</v>
      </c>
      <c r="AF168" s="82" t="s">
        <v>81</v>
      </c>
      <c r="AG168" s="82" t="s">
        <v>81</v>
      </c>
      <c r="AH168" s="82"/>
      <c r="AI168" s="82"/>
      <c r="AJ168" s="82"/>
      <c r="AK168" s="82"/>
      <c r="AL168" s="82"/>
      <c r="AM168" s="82"/>
      <c r="AN168" s="82"/>
      <c r="AO168" s="82"/>
      <c r="AP168" s="82"/>
      <c r="AQ168" s="82"/>
      <c r="AR168" s="82"/>
      <c r="AS168" s="82"/>
      <c r="AT168" s="82"/>
      <c r="AU168" s="82"/>
      <c r="AV168" s="82"/>
    </row>
    <row r="169" spans="1:57" ht="364" hidden="1">
      <c r="A169" s="84" t="s">
        <v>86</v>
      </c>
      <c r="B169" s="88" t="s">
        <v>339</v>
      </c>
      <c r="C169" s="85" t="s">
        <v>79</v>
      </c>
      <c r="D169" s="87" t="s">
        <v>259</v>
      </c>
      <c r="E169" s="82" t="s">
        <v>1081</v>
      </c>
      <c r="F169" s="90"/>
      <c r="G169" s="85" t="s">
        <v>74</v>
      </c>
      <c r="H169" s="85" t="s">
        <v>75</v>
      </c>
      <c r="I169" s="85" t="s">
        <v>76</v>
      </c>
      <c r="J169" s="85"/>
      <c r="K169" s="85"/>
      <c r="L169" s="82" t="s">
        <v>79</v>
      </c>
      <c r="M169" s="82" t="s">
        <v>79</v>
      </c>
      <c r="N169" s="82"/>
      <c r="O169" s="82" t="s">
        <v>79</v>
      </c>
      <c r="P169" s="82"/>
      <c r="Q169" s="82" t="s">
        <v>81</v>
      </c>
      <c r="R169" s="82"/>
      <c r="S169" s="82"/>
      <c r="T169" s="82" t="s">
        <v>81</v>
      </c>
      <c r="U169" s="82"/>
      <c r="V169" s="82" t="s">
        <v>81</v>
      </c>
      <c r="W169" s="82"/>
      <c r="X169" s="82"/>
      <c r="Y169" s="82" t="s">
        <v>81</v>
      </c>
      <c r="Z169" s="82"/>
      <c r="AA169" s="82" t="s">
        <v>81</v>
      </c>
      <c r="AB169" s="82" t="s">
        <v>81</v>
      </c>
      <c r="AC169" s="82"/>
      <c r="AD169" s="82" t="s">
        <v>81</v>
      </c>
      <c r="AE169" s="82"/>
      <c r="AF169" s="82"/>
      <c r="AG169" s="82"/>
      <c r="AH169" s="82"/>
      <c r="AI169" s="82"/>
      <c r="AJ169" s="82"/>
      <c r="AK169" s="82"/>
      <c r="AL169" s="82"/>
      <c r="AM169" s="82" t="s">
        <v>81</v>
      </c>
      <c r="AN169" s="82"/>
      <c r="AO169" s="82"/>
      <c r="AP169" s="82" t="s">
        <v>81</v>
      </c>
      <c r="AQ169" s="82" t="s">
        <v>81</v>
      </c>
      <c r="AR169" s="82"/>
      <c r="AS169" s="82" t="s">
        <v>81</v>
      </c>
      <c r="AT169" s="82"/>
      <c r="AU169" s="82" t="s">
        <v>81</v>
      </c>
      <c r="AV169" s="82" t="s">
        <v>81</v>
      </c>
      <c r="AW169" s="1" t="s">
        <v>82</v>
      </c>
      <c r="AX169" s="1" t="s">
        <v>83</v>
      </c>
      <c r="AY169" s="1" t="s">
        <v>82</v>
      </c>
      <c r="AZ169" s="1" t="s">
        <v>82</v>
      </c>
      <c r="BA169" s="1" t="s">
        <v>82</v>
      </c>
      <c r="BB169" s="1" t="s">
        <v>82</v>
      </c>
      <c r="BC169" s="1" t="s">
        <v>82</v>
      </c>
      <c r="BD169" s="1" t="s">
        <v>147</v>
      </c>
    </row>
    <row r="170" spans="1:57" ht="350">
      <c r="A170" s="84" t="s">
        <v>394</v>
      </c>
      <c r="B170" s="88" t="s">
        <v>395</v>
      </c>
      <c r="C170" s="89" t="s">
        <v>79</v>
      </c>
      <c r="D170" s="87" t="s">
        <v>396</v>
      </c>
      <c r="E170" s="82" t="s">
        <v>1223</v>
      </c>
      <c r="F170" s="90" t="s">
        <v>73</v>
      </c>
      <c r="G170" s="85" t="s">
        <v>74</v>
      </c>
      <c r="H170" s="85" t="s">
        <v>75</v>
      </c>
      <c r="I170" s="85" t="s">
        <v>76</v>
      </c>
      <c r="J170" s="85" t="s">
        <v>77</v>
      </c>
      <c r="K170" s="85" t="s">
        <v>136</v>
      </c>
      <c r="L170" s="82" t="s">
        <v>81</v>
      </c>
      <c r="M170" s="82" t="s">
        <v>81</v>
      </c>
      <c r="N170" s="82"/>
      <c r="O170" s="82" t="s">
        <v>81</v>
      </c>
      <c r="P170" s="82"/>
      <c r="Q170" s="82"/>
      <c r="R170" s="82" t="s">
        <v>81</v>
      </c>
      <c r="S170" s="82"/>
      <c r="T170" s="82"/>
      <c r="U170" s="82"/>
      <c r="V170" s="82"/>
      <c r="W170" s="82"/>
      <c r="X170" s="82"/>
      <c r="Y170" s="82"/>
      <c r="Z170" s="82"/>
      <c r="AA170" s="82"/>
      <c r="AB170" s="82"/>
      <c r="AC170" s="82"/>
      <c r="AD170" s="82"/>
      <c r="AE170" s="82"/>
      <c r="AF170" s="82"/>
      <c r="AG170" s="82"/>
      <c r="AH170" s="82"/>
      <c r="AI170" s="82"/>
      <c r="AJ170" s="82" t="s">
        <v>81</v>
      </c>
      <c r="AK170" s="82" t="s">
        <v>81</v>
      </c>
      <c r="AL170" s="82"/>
      <c r="AM170" s="82" t="s">
        <v>81</v>
      </c>
      <c r="AN170" s="82" t="s">
        <v>81</v>
      </c>
      <c r="AO170" s="82"/>
      <c r="AP170" s="82" t="s">
        <v>81</v>
      </c>
      <c r="AQ170" s="82" t="s">
        <v>81</v>
      </c>
      <c r="AR170" s="82"/>
      <c r="AS170" s="82"/>
      <c r="AT170" s="82"/>
      <c r="AU170" s="82"/>
      <c r="AV170" s="82"/>
      <c r="AW170" s="1" t="s">
        <v>82</v>
      </c>
      <c r="AX170" s="1" t="s">
        <v>83</v>
      </c>
      <c r="AY170" s="1" t="s">
        <v>82</v>
      </c>
      <c r="AZ170" s="1" t="s">
        <v>82</v>
      </c>
      <c r="BA170" s="1" t="s">
        <v>82</v>
      </c>
      <c r="BB170" s="1" t="s">
        <v>82</v>
      </c>
      <c r="BC170" s="1" t="s">
        <v>82</v>
      </c>
      <c r="BD170" s="1" t="s">
        <v>84</v>
      </c>
    </row>
    <row r="171" spans="1:57" ht="238">
      <c r="A171" s="84" t="s">
        <v>397</v>
      </c>
      <c r="B171" s="88" t="s">
        <v>398</v>
      </c>
      <c r="C171" s="89" t="s">
        <v>79</v>
      </c>
      <c r="D171" s="87" t="s">
        <v>399</v>
      </c>
      <c r="E171" s="82" t="s">
        <v>1224</v>
      </c>
      <c r="F171" s="90" t="s">
        <v>73</v>
      </c>
      <c r="G171" s="85" t="s">
        <v>74</v>
      </c>
      <c r="H171" s="85" t="s">
        <v>75</v>
      </c>
      <c r="I171" s="85" t="s">
        <v>76</v>
      </c>
      <c r="J171" s="85" t="s">
        <v>77</v>
      </c>
      <c r="K171" s="85" t="s">
        <v>136</v>
      </c>
      <c r="L171" s="82" t="s">
        <v>81</v>
      </c>
      <c r="M171" s="82" t="s">
        <v>81</v>
      </c>
      <c r="N171" s="82"/>
      <c r="O171" s="82" t="s">
        <v>81</v>
      </c>
      <c r="P171" s="82"/>
      <c r="Q171" s="82"/>
      <c r="R171" s="82" t="s">
        <v>81</v>
      </c>
      <c r="S171" s="82"/>
      <c r="T171" s="82"/>
      <c r="U171" s="82"/>
      <c r="V171" s="82"/>
      <c r="W171" s="82"/>
      <c r="X171" s="82"/>
      <c r="Y171" s="82"/>
      <c r="Z171" s="82"/>
      <c r="AA171" s="82"/>
      <c r="AB171" s="82"/>
      <c r="AC171" s="82"/>
      <c r="AD171" s="82"/>
      <c r="AE171" s="82"/>
      <c r="AF171" s="82"/>
      <c r="AG171" s="82"/>
      <c r="AH171" s="82"/>
      <c r="AI171" s="82"/>
      <c r="AJ171" s="82" t="s">
        <v>81</v>
      </c>
      <c r="AK171" s="82" t="s">
        <v>81</v>
      </c>
      <c r="AL171" s="82"/>
      <c r="AM171" s="82" t="s">
        <v>81</v>
      </c>
      <c r="AN171" s="82" t="s">
        <v>81</v>
      </c>
      <c r="AO171" s="82"/>
      <c r="AP171" s="82" t="s">
        <v>81</v>
      </c>
      <c r="AQ171" s="82" t="s">
        <v>81</v>
      </c>
      <c r="AR171" s="82"/>
      <c r="AS171" s="82"/>
      <c r="AT171" s="82"/>
      <c r="AU171" s="82"/>
      <c r="AV171" s="82"/>
      <c r="AW171" s="1" t="s">
        <v>82</v>
      </c>
      <c r="AX171" s="1" t="s">
        <v>83</v>
      </c>
      <c r="AY171" s="1" t="s">
        <v>82</v>
      </c>
      <c r="AZ171" s="1" t="s">
        <v>82</v>
      </c>
      <c r="BA171" s="1" t="s">
        <v>82</v>
      </c>
      <c r="BB171" s="1" t="s">
        <v>82</v>
      </c>
      <c r="BC171" s="1" t="s">
        <v>82</v>
      </c>
      <c r="BD171" s="1" t="s">
        <v>84</v>
      </c>
    </row>
    <row r="172" spans="1:57" ht="364">
      <c r="A172" s="84" t="s">
        <v>400</v>
      </c>
      <c r="B172" s="88" t="s">
        <v>401</v>
      </c>
      <c r="C172" s="85" t="s">
        <v>79</v>
      </c>
      <c r="D172" s="87" t="s">
        <v>341</v>
      </c>
      <c r="E172" s="82" t="s">
        <v>1225</v>
      </c>
      <c r="F172" s="90" t="s">
        <v>73</v>
      </c>
      <c r="G172" s="85" t="s">
        <v>74</v>
      </c>
      <c r="H172" s="85" t="s">
        <v>75</v>
      </c>
      <c r="I172" s="85" t="s">
        <v>76</v>
      </c>
      <c r="J172" s="85" t="s">
        <v>77</v>
      </c>
      <c r="K172" s="85" t="s">
        <v>136</v>
      </c>
      <c r="L172" s="82" t="s">
        <v>81</v>
      </c>
      <c r="M172" s="82" t="s">
        <v>81</v>
      </c>
      <c r="N172" s="82"/>
      <c r="O172" s="82" t="s">
        <v>81</v>
      </c>
      <c r="P172" s="82"/>
      <c r="Q172" s="82"/>
      <c r="R172" s="82" t="s">
        <v>81</v>
      </c>
      <c r="S172" s="82"/>
      <c r="T172" s="82"/>
      <c r="U172" s="82"/>
      <c r="V172" s="82"/>
      <c r="W172" s="82"/>
      <c r="X172" s="82"/>
      <c r="Y172" s="82"/>
      <c r="Z172" s="82"/>
      <c r="AA172" s="82"/>
      <c r="AB172" s="82"/>
      <c r="AC172" s="82"/>
      <c r="AD172" s="82"/>
      <c r="AE172" s="82"/>
      <c r="AF172" s="82"/>
      <c r="AG172" s="82"/>
      <c r="AH172" s="82"/>
      <c r="AI172" s="82"/>
      <c r="AJ172" s="82" t="s">
        <v>81</v>
      </c>
      <c r="AK172" s="82" t="s">
        <v>81</v>
      </c>
      <c r="AL172" s="82"/>
      <c r="AM172" s="82" t="s">
        <v>81</v>
      </c>
      <c r="AN172" s="82" t="s">
        <v>81</v>
      </c>
      <c r="AO172" s="82"/>
      <c r="AP172" s="82" t="s">
        <v>81</v>
      </c>
      <c r="AQ172" s="82" t="s">
        <v>81</v>
      </c>
      <c r="AR172" s="82"/>
      <c r="AS172" s="82"/>
      <c r="AT172" s="82"/>
      <c r="AU172" s="82"/>
      <c r="AV172" s="82"/>
      <c r="AW172" s="1" t="s">
        <v>82</v>
      </c>
      <c r="AX172" s="1" t="s">
        <v>83</v>
      </c>
      <c r="AY172" s="1" t="s">
        <v>82</v>
      </c>
      <c r="AZ172" s="1" t="s">
        <v>82</v>
      </c>
      <c r="BA172" s="1" t="s">
        <v>82</v>
      </c>
      <c r="BB172" s="1" t="s">
        <v>82</v>
      </c>
      <c r="BC172" s="1" t="s">
        <v>82</v>
      </c>
      <c r="BD172" s="1" t="s">
        <v>147</v>
      </c>
    </row>
    <row r="173" spans="1:57" ht="28" hidden="1">
      <c r="A173" s="84" t="s">
        <v>86</v>
      </c>
      <c r="B173" s="88" t="s">
        <v>402</v>
      </c>
      <c r="C173" s="89"/>
      <c r="D173" s="87" t="s">
        <v>343</v>
      </c>
      <c r="E173" s="82" t="s">
        <v>1076</v>
      </c>
      <c r="F173" s="90"/>
      <c r="G173" s="85" t="s">
        <v>150</v>
      </c>
      <c r="H173" s="85"/>
      <c r="I173" s="85" t="s">
        <v>76</v>
      </c>
      <c r="J173" s="85"/>
      <c r="K173" s="85"/>
      <c r="L173" s="82" t="s">
        <v>79</v>
      </c>
      <c r="M173" s="82"/>
      <c r="N173" s="82"/>
      <c r="O173" s="82" t="s">
        <v>79</v>
      </c>
      <c r="P173" s="82"/>
      <c r="Q173" s="82"/>
      <c r="R173" s="82" t="s">
        <v>81</v>
      </c>
      <c r="S173" s="82" t="s">
        <v>81</v>
      </c>
      <c r="T173" s="82"/>
      <c r="U173" s="82"/>
      <c r="V173" s="82"/>
      <c r="W173" s="82"/>
      <c r="X173" s="82"/>
      <c r="Y173" s="82"/>
      <c r="Z173" s="82"/>
      <c r="AA173" s="82"/>
      <c r="AB173" s="82"/>
      <c r="AC173" s="82"/>
      <c r="AD173" s="82"/>
      <c r="AE173" s="82"/>
      <c r="AF173" s="82"/>
      <c r="AG173" s="82"/>
      <c r="AH173" s="82"/>
      <c r="AI173" s="82"/>
      <c r="AJ173" s="82"/>
      <c r="AK173" s="82"/>
      <c r="AL173" s="82"/>
      <c r="AM173" s="82"/>
      <c r="AN173" s="82" t="s">
        <v>81</v>
      </c>
      <c r="AO173" s="82"/>
      <c r="AP173" s="82"/>
      <c r="AQ173" s="82"/>
      <c r="AR173" s="82" t="s">
        <v>81</v>
      </c>
      <c r="AS173" s="82"/>
      <c r="AT173" s="82" t="s">
        <v>233</v>
      </c>
      <c r="AU173" s="82"/>
      <c r="AV173" s="82"/>
    </row>
    <row r="174" spans="1:57" ht="28" hidden="1">
      <c r="A174" s="84" t="s">
        <v>86</v>
      </c>
      <c r="B174" s="88" t="s">
        <v>403</v>
      </c>
      <c r="C174" s="89"/>
      <c r="D174" s="87" t="s">
        <v>151</v>
      </c>
      <c r="E174" s="82" t="s">
        <v>1076</v>
      </c>
      <c r="F174" s="85" t="s">
        <v>73</v>
      </c>
      <c r="G174" s="85" t="s">
        <v>74</v>
      </c>
      <c r="H174" s="85"/>
      <c r="I174" s="85" t="s">
        <v>76</v>
      </c>
      <c r="J174" s="85"/>
      <c r="K174" s="85"/>
      <c r="L174" s="82" t="s">
        <v>81</v>
      </c>
      <c r="M174" s="82" t="s">
        <v>81</v>
      </c>
      <c r="N174" s="82"/>
      <c r="O174" s="82"/>
      <c r="P174" s="82"/>
      <c r="Q174" s="82"/>
      <c r="R174" s="82" t="s">
        <v>81</v>
      </c>
      <c r="S174" s="82"/>
      <c r="T174" s="82"/>
      <c r="U174" s="82"/>
      <c r="V174" s="82"/>
      <c r="W174" s="82"/>
      <c r="X174" s="82"/>
      <c r="Y174" s="82"/>
      <c r="Z174" s="82"/>
      <c r="AA174" s="82"/>
      <c r="AB174" s="82"/>
      <c r="AC174" s="82"/>
      <c r="AD174" s="82"/>
      <c r="AE174" s="82"/>
      <c r="AF174" s="82"/>
      <c r="AG174" s="82"/>
      <c r="AH174" s="82"/>
      <c r="AI174" s="82"/>
      <c r="AJ174" s="82" t="s">
        <v>81</v>
      </c>
      <c r="AK174" s="82" t="s">
        <v>81</v>
      </c>
      <c r="AL174" s="82" t="s">
        <v>81</v>
      </c>
      <c r="AM174" s="82" t="s">
        <v>81</v>
      </c>
      <c r="AN174" s="82"/>
      <c r="AO174" s="82"/>
      <c r="AP174" s="82"/>
      <c r="AQ174" s="82"/>
      <c r="AR174" s="82"/>
      <c r="AS174" s="82"/>
      <c r="AT174" s="82"/>
      <c r="AU174" s="82"/>
      <c r="AV174" s="82"/>
    </row>
    <row r="175" spans="1:57" ht="140">
      <c r="A175" s="84" t="s">
        <v>404</v>
      </c>
      <c r="B175" s="88" t="s">
        <v>405</v>
      </c>
      <c r="C175" s="89" t="s">
        <v>79</v>
      </c>
      <c r="D175" s="87" t="s">
        <v>406</v>
      </c>
      <c r="E175" s="82" t="s">
        <v>1381</v>
      </c>
      <c r="F175" s="90" t="s">
        <v>73</v>
      </c>
      <c r="G175" s="85" t="s">
        <v>74</v>
      </c>
      <c r="H175" s="85" t="s">
        <v>93</v>
      </c>
      <c r="I175" s="85" t="s">
        <v>76</v>
      </c>
      <c r="J175" s="85" t="s">
        <v>77</v>
      </c>
      <c r="K175" s="85" t="s">
        <v>160</v>
      </c>
      <c r="L175" s="82" t="s">
        <v>81</v>
      </c>
      <c r="M175" s="82" t="s">
        <v>81</v>
      </c>
      <c r="N175" s="82"/>
      <c r="O175" s="82" t="s">
        <v>81</v>
      </c>
      <c r="P175" s="82"/>
      <c r="Q175" s="82" t="s">
        <v>81</v>
      </c>
      <c r="R175" s="82"/>
      <c r="S175" s="82"/>
      <c r="T175" s="82" t="s">
        <v>81</v>
      </c>
      <c r="U175" s="82"/>
      <c r="V175" s="82" t="s">
        <v>81</v>
      </c>
      <c r="W175" s="82"/>
      <c r="X175" s="82"/>
      <c r="Y175" s="82" t="s">
        <v>81</v>
      </c>
      <c r="Z175" s="82"/>
      <c r="AA175" s="82" t="s">
        <v>81</v>
      </c>
      <c r="AB175" s="82" t="s">
        <v>81</v>
      </c>
      <c r="AC175" s="82"/>
      <c r="AD175" s="82" t="s">
        <v>81</v>
      </c>
      <c r="AE175" s="82"/>
      <c r="AF175" s="82"/>
      <c r="AG175" s="82"/>
      <c r="AH175" s="82"/>
      <c r="AI175" s="82"/>
      <c r="AJ175" s="82"/>
      <c r="AK175" s="82"/>
      <c r="AL175" s="82"/>
      <c r="AM175" s="82" t="s">
        <v>81</v>
      </c>
      <c r="AN175" s="82"/>
      <c r="AO175" s="82"/>
      <c r="AP175" s="82" t="s">
        <v>81</v>
      </c>
      <c r="AQ175" s="82" t="s">
        <v>81</v>
      </c>
      <c r="AR175" s="82"/>
      <c r="AS175" s="82" t="s">
        <v>81</v>
      </c>
      <c r="AT175" s="82"/>
      <c r="AU175" s="82" t="s">
        <v>81</v>
      </c>
      <c r="AV175" s="82" t="s">
        <v>81</v>
      </c>
      <c r="AW175" s="1" t="s">
        <v>83</v>
      </c>
      <c r="AX175" s="1" t="s">
        <v>83</v>
      </c>
      <c r="AY175" s="1" t="s">
        <v>83</v>
      </c>
      <c r="AZ175" s="1" t="s">
        <v>83</v>
      </c>
      <c r="BA175" s="1" t="s">
        <v>82</v>
      </c>
      <c r="BB175" s="1" t="s">
        <v>82</v>
      </c>
      <c r="BC175" s="1" t="s">
        <v>82</v>
      </c>
      <c r="BD175" s="1" t="s">
        <v>147</v>
      </c>
    </row>
    <row r="176" spans="1:57" ht="336" hidden="1">
      <c r="A176" s="84" t="s">
        <v>86</v>
      </c>
      <c r="B176" s="88" t="s">
        <v>407</v>
      </c>
      <c r="C176" s="89" t="s">
        <v>79</v>
      </c>
      <c r="D176" s="87" t="s">
        <v>369</v>
      </c>
      <c r="E176" s="82" t="s">
        <v>1087</v>
      </c>
      <c r="F176" s="85" t="s">
        <v>73</v>
      </c>
      <c r="G176" s="85" t="s">
        <v>74</v>
      </c>
      <c r="H176" s="85" t="s">
        <v>88</v>
      </c>
      <c r="I176" s="85" t="s">
        <v>94</v>
      </c>
      <c r="J176" s="85"/>
      <c r="K176" s="85"/>
      <c r="L176" s="82" t="s">
        <v>81</v>
      </c>
      <c r="M176" s="82" t="s">
        <v>81</v>
      </c>
      <c r="N176" s="82" t="s">
        <v>81</v>
      </c>
      <c r="O176" s="82" t="s">
        <v>81</v>
      </c>
      <c r="P176" s="82" t="s">
        <v>81</v>
      </c>
      <c r="Q176" s="82" t="s">
        <v>81</v>
      </c>
      <c r="R176" s="82"/>
      <c r="S176" s="82"/>
      <c r="T176" s="82" t="s">
        <v>81</v>
      </c>
      <c r="U176" s="82"/>
      <c r="V176" s="82"/>
      <c r="W176" s="82"/>
      <c r="X176" s="82"/>
      <c r="Y176" s="82"/>
      <c r="Z176" s="82"/>
      <c r="AA176" s="82"/>
      <c r="AB176" s="82"/>
      <c r="AC176" s="82"/>
      <c r="AD176" s="82"/>
      <c r="AE176" s="82" t="s">
        <v>81</v>
      </c>
      <c r="AF176" s="82"/>
      <c r="AG176" s="82"/>
      <c r="AH176" s="82"/>
      <c r="AI176" s="82"/>
      <c r="AJ176" s="82"/>
      <c r="AK176" s="82"/>
      <c r="AL176" s="82"/>
      <c r="AM176" s="82"/>
      <c r="AN176" s="82"/>
      <c r="AO176" s="82"/>
      <c r="AP176" s="82"/>
      <c r="AQ176" s="82"/>
      <c r="AR176" s="82"/>
      <c r="AS176" s="82"/>
      <c r="AT176" s="82"/>
      <c r="AU176" s="82"/>
      <c r="AV176" s="82"/>
    </row>
    <row r="177" spans="1:57" ht="252" hidden="1">
      <c r="A177" s="84" t="s">
        <v>86</v>
      </c>
      <c r="B177" s="88" t="s">
        <v>408</v>
      </c>
      <c r="C177" s="89" t="s">
        <v>79</v>
      </c>
      <c r="D177" s="87" t="s">
        <v>380</v>
      </c>
      <c r="E177" s="82" t="s">
        <v>1088</v>
      </c>
      <c r="F177" s="85" t="s">
        <v>73</v>
      </c>
      <c r="G177" s="85" t="s">
        <v>74</v>
      </c>
      <c r="H177" s="85" t="s">
        <v>88</v>
      </c>
      <c r="I177" s="85" t="s">
        <v>94</v>
      </c>
      <c r="J177" s="85"/>
      <c r="K177" s="85" t="s">
        <v>272</v>
      </c>
      <c r="L177" s="82" t="s">
        <v>81</v>
      </c>
      <c r="M177" s="82" t="s">
        <v>81</v>
      </c>
      <c r="N177" s="82"/>
      <c r="O177" s="82"/>
      <c r="P177" s="82"/>
      <c r="Q177" s="82"/>
      <c r="R177" s="82" t="s">
        <v>81</v>
      </c>
      <c r="S177" s="82"/>
      <c r="T177" s="82"/>
      <c r="U177" s="82"/>
      <c r="V177" s="82"/>
      <c r="W177" s="82"/>
      <c r="X177" s="82"/>
      <c r="Y177" s="82"/>
      <c r="Z177" s="82"/>
      <c r="AA177" s="82"/>
      <c r="AB177" s="82"/>
      <c r="AC177" s="82"/>
      <c r="AD177" s="82"/>
      <c r="AE177" s="82"/>
      <c r="AF177" s="82"/>
      <c r="AG177" s="82"/>
      <c r="AH177" s="82"/>
      <c r="AI177" s="82"/>
      <c r="AJ177" s="82" t="s">
        <v>81</v>
      </c>
      <c r="AK177" s="82" t="s">
        <v>81</v>
      </c>
      <c r="AL177" s="82" t="s">
        <v>81</v>
      </c>
      <c r="AM177" s="82" t="s">
        <v>81</v>
      </c>
      <c r="AN177" s="82"/>
      <c r="AO177" s="82"/>
      <c r="AP177" s="82" t="s">
        <v>81</v>
      </c>
      <c r="AQ177" s="82" t="s">
        <v>81</v>
      </c>
      <c r="AR177" s="82"/>
      <c r="AS177" s="82"/>
      <c r="AT177" s="82"/>
      <c r="AU177" s="82"/>
      <c r="AV177" s="82"/>
      <c r="AW177" s="1" t="s">
        <v>82</v>
      </c>
      <c r="AX177" s="1" t="s">
        <v>82</v>
      </c>
      <c r="AY177" s="1" t="s">
        <v>83</v>
      </c>
      <c r="AZ177" s="1" t="s">
        <v>83</v>
      </c>
      <c r="BA177" s="1" t="s">
        <v>82</v>
      </c>
      <c r="BB177" s="1" t="s">
        <v>82</v>
      </c>
      <c r="BC177" s="1" t="s">
        <v>82</v>
      </c>
      <c r="BD177" s="1" t="s">
        <v>147</v>
      </c>
    </row>
    <row r="178" spans="1:57" ht="182" hidden="1">
      <c r="A178" s="84" t="s">
        <v>86</v>
      </c>
      <c r="B178" s="88" t="s">
        <v>409</v>
      </c>
      <c r="C178" s="89" t="s">
        <v>79</v>
      </c>
      <c r="D178" s="87" t="s">
        <v>410</v>
      </c>
      <c r="E178" s="82" t="s">
        <v>1089</v>
      </c>
      <c r="F178" s="85" t="s">
        <v>73</v>
      </c>
      <c r="G178" s="85" t="s">
        <v>74</v>
      </c>
      <c r="H178" s="85" t="s">
        <v>75</v>
      </c>
      <c r="I178" s="85" t="s">
        <v>76</v>
      </c>
      <c r="J178" s="85"/>
      <c r="K178" s="85"/>
      <c r="L178" s="82" t="s">
        <v>81</v>
      </c>
      <c r="M178" s="82" t="s">
        <v>81</v>
      </c>
      <c r="N178" s="82"/>
      <c r="O178" s="82"/>
      <c r="P178" s="82"/>
      <c r="Q178" s="82"/>
      <c r="R178" s="82" t="s">
        <v>81</v>
      </c>
      <c r="S178" s="82"/>
      <c r="T178" s="82"/>
      <c r="U178" s="82"/>
      <c r="V178" s="82"/>
      <c r="W178" s="82"/>
      <c r="X178" s="82"/>
      <c r="Y178" s="82"/>
      <c r="Z178" s="82"/>
      <c r="AA178" s="82"/>
      <c r="AB178" s="82"/>
      <c r="AC178" s="82"/>
      <c r="AD178" s="82"/>
      <c r="AE178" s="82"/>
      <c r="AF178" s="82"/>
      <c r="AG178" s="82"/>
      <c r="AH178" s="82"/>
      <c r="AI178" s="82"/>
      <c r="AJ178" s="82" t="s">
        <v>81</v>
      </c>
      <c r="AK178" s="82" t="s">
        <v>81</v>
      </c>
      <c r="AL178" s="82" t="s">
        <v>81</v>
      </c>
      <c r="AM178" s="82" t="s">
        <v>81</v>
      </c>
      <c r="AN178" s="82"/>
      <c r="AO178" s="82"/>
      <c r="AP178" s="82"/>
      <c r="AQ178" s="82"/>
      <c r="AR178" s="82"/>
      <c r="AS178" s="82"/>
      <c r="AT178" s="82"/>
      <c r="AU178" s="82"/>
      <c r="AV178" s="82"/>
    </row>
    <row r="179" spans="1:57" ht="409.5" hidden="1">
      <c r="A179" s="84" t="s">
        <v>86</v>
      </c>
      <c r="B179" s="88" t="s">
        <v>411</v>
      </c>
      <c r="C179" s="89" t="s">
        <v>79</v>
      </c>
      <c r="D179" s="87" t="s">
        <v>260</v>
      </c>
      <c r="E179" s="82" t="s">
        <v>1090</v>
      </c>
      <c r="F179" s="90" t="s">
        <v>102</v>
      </c>
      <c r="G179" s="85" t="s">
        <v>150</v>
      </c>
      <c r="H179" s="85" t="s">
        <v>75</v>
      </c>
      <c r="I179" s="85" t="s">
        <v>76</v>
      </c>
      <c r="J179" s="85"/>
      <c r="K179" s="85"/>
      <c r="L179" s="82" t="s">
        <v>79</v>
      </c>
      <c r="M179" s="82"/>
      <c r="N179" s="82"/>
      <c r="O179" s="82"/>
      <c r="P179" s="82"/>
      <c r="Q179" s="82" t="s">
        <v>81</v>
      </c>
      <c r="R179" s="82"/>
      <c r="S179" s="82"/>
      <c r="T179" s="82"/>
      <c r="U179" s="82"/>
      <c r="V179" s="82"/>
      <c r="W179" s="82"/>
      <c r="X179" s="82"/>
      <c r="Y179" s="82"/>
      <c r="Z179" s="82" t="s">
        <v>81</v>
      </c>
      <c r="AA179" s="82" t="s">
        <v>81</v>
      </c>
      <c r="AB179" s="82"/>
      <c r="AC179" s="82" t="s">
        <v>81</v>
      </c>
      <c r="AD179" s="82"/>
      <c r="AE179" s="82" t="s">
        <v>81</v>
      </c>
      <c r="AF179" s="82" t="s">
        <v>81</v>
      </c>
      <c r="AG179" s="82" t="s">
        <v>81</v>
      </c>
      <c r="AH179" s="82"/>
      <c r="AI179" s="82"/>
      <c r="AJ179" s="82"/>
      <c r="AK179" s="82"/>
      <c r="AL179" s="82"/>
      <c r="AM179" s="82"/>
      <c r="AN179" s="82"/>
      <c r="AO179" s="82"/>
      <c r="AP179" s="82"/>
      <c r="AQ179" s="82"/>
      <c r="AR179" s="82"/>
      <c r="AS179" s="82"/>
      <c r="AT179" s="82"/>
      <c r="AU179" s="82"/>
      <c r="AV179" s="82"/>
      <c r="AW179" s="1" t="s">
        <v>83</v>
      </c>
      <c r="AX179" s="1" t="s">
        <v>97</v>
      </c>
      <c r="AY179" s="1" t="s">
        <v>82</v>
      </c>
      <c r="AZ179" s="1" t="s">
        <v>83</v>
      </c>
      <c r="BA179" s="1" t="s">
        <v>82</v>
      </c>
      <c r="BB179" s="1" t="s">
        <v>82</v>
      </c>
      <c r="BC179" s="1" t="s">
        <v>82</v>
      </c>
      <c r="BD179" s="1" t="s">
        <v>147</v>
      </c>
      <c r="BE179" s="1" t="s">
        <v>261</v>
      </c>
    </row>
    <row r="180" spans="1:57" ht="409.5">
      <c r="A180" s="84" t="s">
        <v>412</v>
      </c>
      <c r="B180" s="88" t="s">
        <v>413</v>
      </c>
      <c r="C180" s="89" t="s">
        <v>79</v>
      </c>
      <c r="D180" s="87" t="s">
        <v>148</v>
      </c>
      <c r="E180" s="82" t="s">
        <v>1226</v>
      </c>
      <c r="F180" s="90" t="s">
        <v>102</v>
      </c>
      <c r="G180" s="85" t="s">
        <v>74</v>
      </c>
      <c r="H180" s="85" t="s">
        <v>88</v>
      </c>
      <c r="I180" s="85" t="s">
        <v>76</v>
      </c>
      <c r="J180" s="85" t="s">
        <v>77</v>
      </c>
      <c r="K180" s="85" t="s">
        <v>125</v>
      </c>
      <c r="L180" s="82" t="s">
        <v>81</v>
      </c>
      <c r="M180" s="82"/>
      <c r="N180" s="82"/>
      <c r="O180" s="82"/>
      <c r="P180" s="82"/>
      <c r="Q180" s="82" t="s">
        <v>81</v>
      </c>
      <c r="R180" s="82"/>
      <c r="S180" s="82"/>
      <c r="T180" s="82"/>
      <c r="U180" s="82"/>
      <c r="V180" s="82"/>
      <c r="W180" s="82"/>
      <c r="X180" s="82"/>
      <c r="Y180" s="82"/>
      <c r="Z180" s="82" t="s">
        <v>81</v>
      </c>
      <c r="AA180" s="82" t="s">
        <v>81</v>
      </c>
      <c r="AB180" s="82"/>
      <c r="AC180" s="82" t="s">
        <v>81</v>
      </c>
      <c r="AD180" s="82"/>
      <c r="AE180" s="82" t="s">
        <v>81</v>
      </c>
      <c r="AF180" s="82" t="s">
        <v>81</v>
      </c>
      <c r="AG180" s="82" t="s">
        <v>81</v>
      </c>
      <c r="AH180" s="82"/>
      <c r="AI180" s="82"/>
      <c r="AJ180" s="82"/>
      <c r="AK180" s="82"/>
      <c r="AL180" s="82"/>
      <c r="AM180" s="82"/>
      <c r="AN180" s="82"/>
      <c r="AO180" s="82"/>
      <c r="AP180" s="82"/>
      <c r="AQ180" s="82"/>
      <c r="AR180" s="82"/>
      <c r="AS180" s="82"/>
      <c r="AT180" s="82"/>
      <c r="AU180" s="82"/>
      <c r="AV180" s="82"/>
      <c r="AW180" s="1" t="s">
        <v>83</v>
      </c>
      <c r="AX180" s="1" t="s">
        <v>83</v>
      </c>
      <c r="AY180" s="1" t="s">
        <v>83</v>
      </c>
      <c r="AZ180" s="1" t="s">
        <v>83</v>
      </c>
      <c r="BA180" s="1" t="s">
        <v>82</v>
      </c>
      <c r="BB180" s="1" t="s">
        <v>82</v>
      </c>
      <c r="BC180" s="1" t="s">
        <v>82</v>
      </c>
      <c r="BD180" s="1" t="s">
        <v>147</v>
      </c>
    </row>
    <row r="181" spans="1:57" ht="238">
      <c r="A181" s="84" t="s">
        <v>414</v>
      </c>
      <c r="B181" s="88" t="s">
        <v>415</v>
      </c>
      <c r="C181" s="89" t="s">
        <v>79</v>
      </c>
      <c r="D181" s="87" t="s">
        <v>416</v>
      </c>
      <c r="E181" s="82" t="s">
        <v>1227</v>
      </c>
      <c r="F181" s="90" t="s">
        <v>73</v>
      </c>
      <c r="G181" s="85" t="s">
        <v>74</v>
      </c>
      <c r="H181" s="85" t="s">
        <v>75</v>
      </c>
      <c r="I181" s="85" t="s">
        <v>76</v>
      </c>
      <c r="J181" s="85" t="s">
        <v>77</v>
      </c>
      <c r="K181" s="82" t="s">
        <v>78</v>
      </c>
      <c r="L181" s="82" t="s">
        <v>81</v>
      </c>
      <c r="M181" s="82" t="s">
        <v>81</v>
      </c>
      <c r="N181" s="82"/>
      <c r="O181" s="82"/>
      <c r="P181" s="82"/>
      <c r="Q181" s="82"/>
      <c r="R181" s="82" t="s">
        <v>81</v>
      </c>
      <c r="S181" s="82"/>
      <c r="T181" s="82"/>
      <c r="U181" s="82"/>
      <c r="V181" s="82"/>
      <c r="W181" s="82"/>
      <c r="X181" s="82"/>
      <c r="Y181" s="82"/>
      <c r="Z181" s="82"/>
      <c r="AA181" s="82"/>
      <c r="AB181" s="82"/>
      <c r="AC181" s="82"/>
      <c r="AD181" s="82"/>
      <c r="AE181" s="82"/>
      <c r="AF181" s="82"/>
      <c r="AG181" s="82"/>
      <c r="AH181" s="82"/>
      <c r="AI181" s="82"/>
      <c r="AJ181" s="82" t="s">
        <v>81</v>
      </c>
      <c r="AK181" s="82" t="s">
        <v>81</v>
      </c>
      <c r="AL181" s="82" t="s">
        <v>81</v>
      </c>
      <c r="AM181" s="82" t="s">
        <v>81</v>
      </c>
      <c r="AN181" s="82"/>
      <c r="AO181" s="82"/>
      <c r="AP181" s="82"/>
      <c r="AQ181" s="82"/>
      <c r="AR181" s="82"/>
      <c r="AS181" s="82"/>
      <c r="AT181" s="82"/>
      <c r="AU181" s="82"/>
      <c r="AV181" s="82"/>
      <c r="AW181" s="1" t="s">
        <v>83</v>
      </c>
      <c r="AX181" s="1" t="s">
        <v>83</v>
      </c>
      <c r="AY181" s="1" t="s">
        <v>83</v>
      </c>
      <c r="AZ181" s="1" t="s">
        <v>82</v>
      </c>
      <c r="BA181" s="1" t="s">
        <v>82</v>
      </c>
      <c r="BB181" s="1" t="s">
        <v>82</v>
      </c>
      <c r="BC181" s="1" t="s">
        <v>82</v>
      </c>
      <c r="BD181" s="1" t="s">
        <v>84</v>
      </c>
    </row>
    <row r="182" spans="1:57" ht="364">
      <c r="A182" s="84" t="s">
        <v>417</v>
      </c>
      <c r="B182" s="88" t="s">
        <v>418</v>
      </c>
      <c r="C182" s="89" t="s">
        <v>79</v>
      </c>
      <c r="D182" s="87" t="s">
        <v>419</v>
      </c>
      <c r="E182" s="82" t="s">
        <v>1228</v>
      </c>
      <c r="F182" s="85" t="s">
        <v>73</v>
      </c>
      <c r="G182" s="85" t="s">
        <v>74</v>
      </c>
      <c r="H182" s="85" t="s">
        <v>88</v>
      </c>
      <c r="I182" s="85" t="s">
        <v>76</v>
      </c>
      <c r="J182" s="85" t="s">
        <v>77</v>
      </c>
      <c r="K182" s="82" t="s">
        <v>78</v>
      </c>
      <c r="L182" s="82" t="s">
        <v>81</v>
      </c>
      <c r="M182" s="82" t="s">
        <v>81</v>
      </c>
      <c r="N182" s="82"/>
      <c r="O182" s="82"/>
      <c r="P182" s="82"/>
      <c r="Q182" s="82"/>
      <c r="R182" s="82" t="s">
        <v>81</v>
      </c>
      <c r="S182" s="82"/>
      <c r="T182" s="82"/>
      <c r="U182" s="82"/>
      <c r="V182" s="82"/>
      <c r="W182" s="82"/>
      <c r="X182" s="82"/>
      <c r="Y182" s="82"/>
      <c r="Z182" s="82"/>
      <c r="AA182" s="82"/>
      <c r="AB182" s="82"/>
      <c r="AC182" s="82"/>
      <c r="AD182" s="82"/>
      <c r="AE182" s="82"/>
      <c r="AF182" s="82"/>
      <c r="AG182" s="82"/>
      <c r="AH182" s="82"/>
      <c r="AI182" s="82"/>
      <c r="AJ182" s="82" t="s">
        <v>81</v>
      </c>
      <c r="AK182" s="82" t="s">
        <v>81</v>
      </c>
      <c r="AL182" s="82" t="s">
        <v>81</v>
      </c>
      <c r="AM182" s="82" t="s">
        <v>81</v>
      </c>
      <c r="AN182" s="82"/>
      <c r="AO182" s="82"/>
      <c r="AP182" s="82"/>
      <c r="AQ182" s="82"/>
      <c r="AR182" s="82"/>
      <c r="AS182" s="82"/>
      <c r="AT182" s="82"/>
      <c r="AU182" s="82"/>
      <c r="AV182" s="82"/>
      <c r="AW182" s="1" t="s">
        <v>82</v>
      </c>
      <c r="AX182" s="1" t="s">
        <v>83</v>
      </c>
      <c r="AY182" s="1" t="s">
        <v>83</v>
      </c>
      <c r="AZ182" s="1" t="s">
        <v>82</v>
      </c>
      <c r="BA182" s="1" t="s">
        <v>82</v>
      </c>
      <c r="BB182" s="1" t="s">
        <v>82</v>
      </c>
      <c r="BC182" s="1" t="s">
        <v>82</v>
      </c>
      <c r="BD182" s="1" t="s">
        <v>84</v>
      </c>
    </row>
    <row r="183" spans="1:57" ht="409.5">
      <c r="A183" s="84" t="s">
        <v>420</v>
      </c>
      <c r="B183" s="88" t="s">
        <v>421</v>
      </c>
      <c r="C183" s="89" t="s">
        <v>79</v>
      </c>
      <c r="D183" s="87" t="s">
        <v>422</v>
      </c>
      <c r="E183" s="82" t="s">
        <v>1229</v>
      </c>
      <c r="F183" s="90" t="s">
        <v>73</v>
      </c>
      <c r="G183" s="85" t="s">
        <v>74</v>
      </c>
      <c r="H183" s="85" t="s">
        <v>75</v>
      </c>
      <c r="I183" s="85" t="s">
        <v>76</v>
      </c>
      <c r="J183" s="85" t="s">
        <v>77</v>
      </c>
      <c r="K183" s="82" t="s">
        <v>78</v>
      </c>
      <c r="L183" s="82" t="s">
        <v>81</v>
      </c>
      <c r="M183" s="82" t="s">
        <v>81</v>
      </c>
      <c r="N183" s="82"/>
      <c r="O183" s="82"/>
      <c r="P183" s="82"/>
      <c r="Q183" s="82"/>
      <c r="R183" s="82" t="s">
        <v>81</v>
      </c>
      <c r="S183" s="82"/>
      <c r="T183" s="82"/>
      <c r="U183" s="82"/>
      <c r="V183" s="82"/>
      <c r="W183" s="82"/>
      <c r="X183" s="82"/>
      <c r="Y183" s="82"/>
      <c r="Z183" s="82"/>
      <c r="AA183" s="82"/>
      <c r="AB183" s="82"/>
      <c r="AC183" s="82"/>
      <c r="AD183" s="82"/>
      <c r="AE183" s="82"/>
      <c r="AF183" s="82"/>
      <c r="AG183" s="82"/>
      <c r="AH183" s="82"/>
      <c r="AI183" s="82"/>
      <c r="AJ183" s="82" t="s">
        <v>81</v>
      </c>
      <c r="AK183" s="82" t="s">
        <v>81</v>
      </c>
      <c r="AL183" s="82"/>
      <c r="AM183" s="82" t="s">
        <v>81</v>
      </c>
      <c r="AN183" s="82"/>
      <c r="AO183" s="82" t="s">
        <v>81</v>
      </c>
      <c r="AP183" s="82"/>
      <c r="AQ183" s="82"/>
      <c r="AR183" s="82"/>
      <c r="AS183" s="82"/>
      <c r="AT183" s="82"/>
      <c r="AU183" s="82"/>
      <c r="AV183" s="82"/>
      <c r="AW183" s="1" t="s">
        <v>82</v>
      </c>
      <c r="AX183" s="1" t="s">
        <v>83</v>
      </c>
      <c r="AY183" s="1" t="s">
        <v>83</v>
      </c>
      <c r="AZ183" s="1" t="s">
        <v>82</v>
      </c>
      <c r="BA183" s="1" t="s">
        <v>82</v>
      </c>
      <c r="BB183" s="1" t="s">
        <v>82</v>
      </c>
      <c r="BC183" s="1" t="s">
        <v>82</v>
      </c>
      <c r="BD183" s="1" t="s">
        <v>147</v>
      </c>
    </row>
    <row r="184" spans="1:57" ht="224">
      <c r="A184" s="84" t="s">
        <v>423</v>
      </c>
      <c r="B184" s="88" t="s">
        <v>424</v>
      </c>
      <c r="C184" s="89" t="s">
        <v>79</v>
      </c>
      <c r="D184" s="87" t="s">
        <v>425</v>
      </c>
      <c r="E184" s="82" t="s">
        <v>1230</v>
      </c>
      <c r="F184" s="85" t="s">
        <v>73</v>
      </c>
      <c r="G184" s="85" t="s">
        <v>74</v>
      </c>
      <c r="H184" s="85" t="s">
        <v>93</v>
      </c>
      <c r="I184" s="85" t="s">
        <v>76</v>
      </c>
      <c r="J184" s="85" t="s">
        <v>131</v>
      </c>
      <c r="K184" s="85" t="s">
        <v>426</v>
      </c>
      <c r="L184" s="82" t="s">
        <v>81</v>
      </c>
      <c r="M184" s="82" t="s">
        <v>81</v>
      </c>
      <c r="N184" s="82"/>
      <c r="O184" s="82" t="s">
        <v>81</v>
      </c>
      <c r="P184" s="82"/>
      <c r="Q184" s="82"/>
      <c r="R184" s="82" t="s">
        <v>81</v>
      </c>
      <c r="S184" s="82"/>
      <c r="T184" s="82"/>
      <c r="U184" s="82"/>
      <c r="V184" s="82"/>
      <c r="W184" s="82"/>
      <c r="X184" s="82"/>
      <c r="Y184" s="82"/>
      <c r="Z184" s="82"/>
      <c r="AA184" s="82"/>
      <c r="AB184" s="82"/>
      <c r="AC184" s="82"/>
      <c r="AD184" s="82"/>
      <c r="AE184" s="82"/>
      <c r="AF184" s="82"/>
      <c r="AG184" s="82"/>
      <c r="AH184" s="82"/>
      <c r="AI184" s="82"/>
      <c r="AJ184" s="82" t="s">
        <v>81</v>
      </c>
      <c r="AK184" s="82" t="s">
        <v>81</v>
      </c>
      <c r="AL184" s="82" t="s">
        <v>81</v>
      </c>
      <c r="AM184" s="82"/>
      <c r="AN184" s="82" t="s">
        <v>81</v>
      </c>
      <c r="AO184" s="82" t="s">
        <v>81</v>
      </c>
      <c r="AP184" s="82"/>
      <c r="AQ184" s="82"/>
      <c r="AR184" s="82"/>
      <c r="AS184" s="82"/>
      <c r="AT184" s="82"/>
      <c r="AU184" s="82"/>
      <c r="AV184" s="82"/>
      <c r="AW184" s="1" t="s">
        <v>83</v>
      </c>
      <c r="AX184" s="1" t="s">
        <v>83</v>
      </c>
      <c r="AY184" s="1" t="s">
        <v>97</v>
      </c>
      <c r="AZ184" s="1" t="s">
        <v>82</v>
      </c>
      <c r="BA184" s="1" t="s">
        <v>82</v>
      </c>
      <c r="BB184" s="1" t="s">
        <v>82</v>
      </c>
      <c r="BC184" s="1" t="s">
        <v>82</v>
      </c>
      <c r="BD184" s="1" t="s">
        <v>147</v>
      </c>
    </row>
    <row r="185" spans="1:57" ht="140" hidden="1">
      <c r="A185" s="84" t="s">
        <v>86</v>
      </c>
      <c r="B185" s="88" t="s">
        <v>427</v>
      </c>
      <c r="C185" s="89" t="s">
        <v>79</v>
      </c>
      <c r="D185" s="87" t="s">
        <v>428</v>
      </c>
      <c r="E185" s="82" t="s">
        <v>1091</v>
      </c>
      <c r="F185" s="90"/>
      <c r="G185" s="85" t="s">
        <v>159</v>
      </c>
      <c r="H185" s="85"/>
      <c r="I185" s="85" t="s">
        <v>94</v>
      </c>
      <c r="J185" s="85"/>
      <c r="K185" s="85"/>
      <c r="L185" s="82"/>
      <c r="M185" s="82" t="s">
        <v>79</v>
      </c>
      <c r="N185" s="82" t="s">
        <v>79</v>
      </c>
      <c r="O185" s="82"/>
      <c r="P185" s="82"/>
      <c r="Q185" s="82"/>
      <c r="R185" s="82" t="s">
        <v>81</v>
      </c>
      <c r="S185" s="82"/>
      <c r="T185" s="82"/>
      <c r="U185" s="82"/>
      <c r="V185" s="82"/>
      <c r="W185" s="82"/>
      <c r="X185" s="82"/>
      <c r="Y185" s="82"/>
      <c r="Z185" s="82"/>
      <c r="AA185" s="82"/>
      <c r="AB185" s="82"/>
      <c r="AC185" s="82"/>
      <c r="AD185" s="82"/>
      <c r="AE185" s="82"/>
      <c r="AF185" s="82"/>
      <c r="AG185" s="82"/>
      <c r="AH185" s="82"/>
      <c r="AI185" s="82"/>
      <c r="AJ185" s="82"/>
      <c r="AK185" s="82"/>
      <c r="AL185" s="82"/>
      <c r="AM185" s="82"/>
      <c r="AN185" s="82" t="s">
        <v>81</v>
      </c>
      <c r="AO185" s="82" t="s">
        <v>81</v>
      </c>
      <c r="AP185" s="82"/>
      <c r="AQ185" s="82"/>
      <c r="AR185" s="82" t="s">
        <v>81</v>
      </c>
      <c r="AS185" s="82" t="s">
        <v>81</v>
      </c>
      <c r="AT185" s="82"/>
      <c r="AU185" s="82"/>
      <c r="AV185" s="82"/>
    </row>
    <row r="186" spans="1:57" ht="140" hidden="1">
      <c r="A186" s="84" t="s">
        <v>86</v>
      </c>
      <c r="B186" s="88" t="s">
        <v>429</v>
      </c>
      <c r="C186" s="89" t="s">
        <v>79</v>
      </c>
      <c r="D186" s="87" t="s">
        <v>430</v>
      </c>
      <c r="E186" s="82" t="s">
        <v>1092</v>
      </c>
      <c r="F186" s="90"/>
      <c r="G186" s="85" t="s">
        <v>159</v>
      </c>
      <c r="H186" s="85"/>
      <c r="I186" s="85" t="s">
        <v>94</v>
      </c>
      <c r="J186" s="85"/>
      <c r="K186" s="85"/>
      <c r="L186" s="82"/>
      <c r="M186" s="82" t="s">
        <v>79</v>
      </c>
      <c r="N186" s="82" t="s">
        <v>79</v>
      </c>
      <c r="O186" s="82"/>
      <c r="P186" s="82"/>
      <c r="Q186" s="82"/>
      <c r="R186" s="82" t="s">
        <v>81</v>
      </c>
      <c r="S186" s="82"/>
      <c r="T186" s="82"/>
      <c r="U186" s="82"/>
      <c r="V186" s="82"/>
      <c r="W186" s="82"/>
      <c r="X186" s="82"/>
      <c r="Y186" s="82"/>
      <c r="Z186" s="82"/>
      <c r="AA186" s="82"/>
      <c r="AB186" s="82"/>
      <c r="AC186" s="82"/>
      <c r="AD186" s="82"/>
      <c r="AE186" s="82"/>
      <c r="AF186" s="82"/>
      <c r="AG186" s="82"/>
      <c r="AH186" s="82"/>
      <c r="AI186" s="82"/>
      <c r="AJ186" s="82"/>
      <c r="AK186" s="82"/>
      <c r="AL186" s="82"/>
      <c r="AM186" s="82"/>
      <c r="AN186" s="82" t="s">
        <v>81</v>
      </c>
      <c r="AO186" s="82" t="s">
        <v>81</v>
      </c>
      <c r="AP186" s="82"/>
      <c r="AQ186" s="82"/>
      <c r="AR186" s="82" t="s">
        <v>81</v>
      </c>
      <c r="AS186" s="82" t="s">
        <v>81</v>
      </c>
      <c r="AT186" s="82" t="s">
        <v>81</v>
      </c>
      <c r="AU186" s="82"/>
      <c r="AV186" s="82"/>
    </row>
    <row r="187" spans="1:57" ht="140">
      <c r="A187" s="84" t="s">
        <v>431</v>
      </c>
      <c r="B187" s="88" t="s">
        <v>432</v>
      </c>
      <c r="C187" s="89" t="s">
        <v>79</v>
      </c>
      <c r="D187" s="87" t="s">
        <v>433</v>
      </c>
      <c r="E187" s="82" t="s">
        <v>1231</v>
      </c>
      <c r="F187" s="90" t="s">
        <v>73</v>
      </c>
      <c r="G187" s="85" t="s">
        <v>150</v>
      </c>
      <c r="H187" s="85" t="s">
        <v>75</v>
      </c>
      <c r="I187" s="85" t="s">
        <v>76</v>
      </c>
      <c r="J187" s="85" t="s">
        <v>77</v>
      </c>
      <c r="K187" s="85" t="s">
        <v>136</v>
      </c>
      <c r="L187" s="82" t="s">
        <v>81</v>
      </c>
      <c r="M187" s="82" t="s">
        <v>81</v>
      </c>
      <c r="N187" s="82" t="s">
        <v>81</v>
      </c>
      <c r="O187" s="82" t="s">
        <v>81</v>
      </c>
      <c r="P187" s="82"/>
      <c r="Q187" s="82"/>
      <c r="R187" s="82" t="s">
        <v>81</v>
      </c>
      <c r="S187" s="82" t="s">
        <v>81</v>
      </c>
      <c r="T187" s="82"/>
      <c r="U187" s="82"/>
      <c r="V187" s="82"/>
      <c r="W187" s="82"/>
      <c r="X187" s="82"/>
      <c r="Y187" s="82"/>
      <c r="Z187" s="82"/>
      <c r="AA187" s="82"/>
      <c r="AB187" s="82"/>
      <c r="AC187" s="82"/>
      <c r="AD187" s="82"/>
      <c r="AE187" s="82"/>
      <c r="AF187" s="82"/>
      <c r="AG187" s="82"/>
      <c r="AH187" s="82"/>
      <c r="AI187" s="82"/>
      <c r="AJ187" s="82"/>
      <c r="AK187" s="82"/>
      <c r="AL187" s="82"/>
      <c r="AM187" s="82"/>
      <c r="AN187" s="82" t="s">
        <v>81</v>
      </c>
      <c r="AO187" s="82"/>
      <c r="AP187" s="82"/>
      <c r="AQ187" s="82"/>
      <c r="AR187" s="82"/>
      <c r="AS187" s="82" t="s">
        <v>81</v>
      </c>
      <c r="AT187" s="82" t="s">
        <v>81</v>
      </c>
      <c r="AU187" s="82"/>
      <c r="AV187" s="82" t="s">
        <v>81</v>
      </c>
      <c r="AW187" s="1" t="s">
        <v>83</v>
      </c>
      <c r="AX187" s="1" t="s">
        <v>83</v>
      </c>
      <c r="AY187" s="1" t="s">
        <v>83</v>
      </c>
      <c r="AZ187" s="1" t="s">
        <v>82</v>
      </c>
      <c r="BA187" s="1" t="s">
        <v>82</v>
      </c>
      <c r="BB187" s="1" t="s">
        <v>82</v>
      </c>
      <c r="BC187" s="1" t="s">
        <v>82</v>
      </c>
      <c r="BD187" s="1" t="s">
        <v>147</v>
      </c>
    </row>
    <row r="188" spans="1:57" ht="84" hidden="1">
      <c r="A188" s="84" t="s">
        <v>86</v>
      </c>
      <c r="B188" s="88" t="s">
        <v>366</v>
      </c>
      <c r="C188" s="89" t="s">
        <v>79</v>
      </c>
      <c r="D188" s="87" t="s">
        <v>434</v>
      </c>
      <c r="E188" s="82" t="s">
        <v>1093</v>
      </c>
      <c r="F188" s="90" t="s">
        <v>73</v>
      </c>
      <c r="G188" s="85" t="s">
        <v>150</v>
      </c>
      <c r="H188" s="85" t="s">
        <v>93</v>
      </c>
      <c r="I188" s="85" t="s">
        <v>76</v>
      </c>
      <c r="J188" s="85"/>
      <c r="K188" s="85"/>
      <c r="L188" s="82" t="s">
        <v>81</v>
      </c>
      <c r="M188" s="82" t="s">
        <v>81</v>
      </c>
      <c r="N188" s="82" t="s">
        <v>81</v>
      </c>
      <c r="O188" s="82" t="s">
        <v>81</v>
      </c>
      <c r="P188" s="82" t="s">
        <v>81</v>
      </c>
      <c r="Q188" s="82" t="s">
        <v>81</v>
      </c>
      <c r="R188" s="82" t="s">
        <v>81</v>
      </c>
      <c r="S188" s="82" t="s">
        <v>81</v>
      </c>
      <c r="T188" s="82"/>
      <c r="U188" s="82"/>
      <c r="V188" s="82"/>
      <c r="W188" s="82"/>
      <c r="X188" s="82"/>
      <c r="Y188" s="82"/>
      <c r="Z188" s="82"/>
      <c r="AA188" s="82"/>
      <c r="AB188" s="82"/>
      <c r="AC188" s="82"/>
      <c r="AD188" s="82"/>
      <c r="AE188" s="82"/>
      <c r="AF188" s="82"/>
      <c r="AG188" s="82"/>
      <c r="AH188" s="82"/>
      <c r="AI188" s="82" t="s">
        <v>81</v>
      </c>
      <c r="AJ188" s="82"/>
      <c r="AK188" s="82"/>
      <c r="AL188" s="82"/>
      <c r="AM188" s="82"/>
      <c r="AN188" s="82" t="s">
        <v>81</v>
      </c>
      <c r="AO188" s="82"/>
      <c r="AP188" s="82"/>
      <c r="AQ188" s="82"/>
      <c r="AR188" s="82"/>
      <c r="AS188" s="82"/>
      <c r="AT188" s="82" t="s">
        <v>81</v>
      </c>
      <c r="AU188" s="82"/>
      <c r="AV188" s="82"/>
    </row>
    <row r="189" spans="1:57" ht="294">
      <c r="A189" s="84" t="s">
        <v>435</v>
      </c>
      <c r="B189" s="88" t="s">
        <v>436</v>
      </c>
      <c r="C189" s="89" t="s">
        <v>79</v>
      </c>
      <c r="D189" s="87" t="s">
        <v>437</v>
      </c>
      <c r="E189" s="82" t="s">
        <v>1232</v>
      </c>
      <c r="F189" s="90" t="s">
        <v>73</v>
      </c>
      <c r="G189" s="85" t="s">
        <v>74</v>
      </c>
      <c r="H189" s="85" t="s">
        <v>75</v>
      </c>
      <c r="I189" s="85" t="s">
        <v>76</v>
      </c>
      <c r="J189" s="85" t="s">
        <v>77</v>
      </c>
      <c r="K189" s="85" t="s">
        <v>109</v>
      </c>
      <c r="L189" s="82" t="s">
        <v>81</v>
      </c>
      <c r="M189" s="82"/>
      <c r="N189" s="82"/>
      <c r="O189" s="82"/>
      <c r="P189" s="82" t="s">
        <v>81</v>
      </c>
      <c r="Q189" s="82"/>
      <c r="R189" s="82"/>
      <c r="S189" s="82"/>
      <c r="T189" s="82"/>
      <c r="U189" s="82"/>
      <c r="V189" s="82" t="s">
        <v>81</v>
      </c>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1" t="s">
        <v>83</v>
      </c>
      <c r="AX189" s="1" t="s">
        <v>83</v>
      </c>
      <c r="AY189" s="1" t="s">
        <v>83</v>
      </c>
      <c r="AZ189" s="1" t="s">
        <v>83</v>
      </c>
      <c r="BA189" s="1" t="s">
        <v>83</v>
      </c>
      <c r="BB189" s="1" t="s">
        <v>83</v>
      </c>
      <c r="BC189" s="1" t="s">
        <v>83</v>
      </c>
      <c r="BD189" s="1" t="s">
        <v>147</v>
      </c>
    </row>
    <row r="190" spans="1:57" ht="409.5">
      <c r="A190" s="84" t="s">
        <v>438</v>
      </c>
      <c r="B190" s="88" t="s">
        <v>439</v>
      </c>
      <c r="C190" s="89" t="s">
        <v>79</v>
      </c>
      <c r="D190" s="87" t="s">
        <v>440</v>
      </c>
      <c r="E190" s="82" t="s">
        <v>1233</v>
      </c>
      <c r="F190" s="85" t="s">
        <v>73</v>
      </c>
      <c r="G190" s="85" t="s">
        <v>159</v>
      </c>
      <c r="H190" s="85" t="s">
        <v>75</v>
      </c>
      <c r="I190" s="85" t="s">
        <v>76</v>
      </c>
      <c r="J190" s="85" t="s">
        <v>77</v>
      </c>
      <c r="K190" s="85" t="s">
        <v>132</v>
      </c>
      <c r="L190" s="82" t="s">
        <v>81</v>
      </c>
      <c r="M190" s="82"/>
      <c r="N190" s="82"/>
      <c r="O190" s="82"/>
      <c r="P190" s="82" t="s">
        <v>81</v>
      </c>
      <c r="Q190" s="82"/>
      <c r="R190" s="82"/>
      <c r="S190" s="82"/>
      <c r="T190" s="82" t="s">
        <v>81</v>
      </c>
      <c r="U190" s="82"/>
      <c r="V190" s="82" t="s">
        <v>81</v>
      </c>
      <c r="W190" s="82"/>
      <c r="X190" s="82"/>
      <c r="Y190" s="82"/>
      <c r="Z190" s="82"/>
      <c r="AA190" s="82"/>
      <c r="AB190" s="82"/>
      <c r="AC190" s="82" t="s">
        <v>81</v>
      </c>
      <c r="AD190" s="82"/>
      <c r="AE190" s="82" t="s">
        <v>81</v>
      </c>
      <c r="AF190" s="82"/>
      <c r="AG190" s="82"/>
      <c r="AH190" s="82"/>
      <c r="AI190" s="82"/>
      <c r="AJ190" s="82"/>
      <c r="AK190" s="82"/>
      <c r="AL190" s="82"/>
      <c r="AM190" s="82"/>
      <c r="AN190" s="82"/>
      <c r="AO190" s="82"/>
      <c r="AP190" s="82"/>
      <c r="AQ190" s="82"/>
      <c r="AR190" s="82"/>
      <c r="AS190" s="82"/>
      <c r="AT190" s="82"/>
      <c r="AU190" s="82"/>
      <c r="AV190" s="82"/>
      <c r="AW190" s="1" t="s">
        <v>97</v>
      </c>
      <c r="AX190" s="1" t="s">
        <v>97</v>
      </c>
      <c r="AY190" s="1" t="s">
        <v>83</v>
      </c>
      <c r="AZ190" s="1" t="s">
        <v>82</v>
      </c>
      <c r="BA190" s="1" t="s">
        <v>82</v>
      </c>
      <c r="BB190" s="1" t="s">
        <v>82</v>
      </c>
      <c r="BC190" s="1" t="s">
        <v>82</v>
      </c>
      <c r="BD190" s="1" t="s">
        <v>147</v>
      </c>
    </row>
    <row r="191" spans="1:57" ht="409.5">
      <c r="A191" s="84" t="s">
        <v>441</v>
      </c>
      <c r="B191" s="88" t="s">
        <v>442</v>
      </c>
      <c r="C191" s="89" t="s">
        <v>79</v>
      </c>
      <c r="D191" s="87" t="s">
        <v>443</v>
      </c>
      <c r="E191" s="82" t="s">
        <v>1234</v>
      </c>
      <c r="F191" s="90" t="s">
        <v>73</v>
      </c>
      <c r="G191" s="85" t="s">
        <v>74</v>
      </c>
      <c r="H191" s="85" t="s">
        <v>75</v>
      </c>
      <c r="I191" s="85" t="s">
        <v>76</v>
      </c>
      <c r="J191" s="85" t="s">
        <v>77</v>
      </c>
      <c r="K191" s="85" t="s">
        <v>109</v>
      </c>
      <c r="L191" s="82" t="s">
        <v>81</v>
      </c>
      <c r="M191" s="82"/>
      <c r="N191" s="82"/>
      <c r="O191" s="82"/>
      <c r="P191" s="82" t="s">
        <v>81</v>
      </c>
      <c r="Q191" s="82"/>
      <c r="R191" s="82"/>
      <c r="S191" s="82"/>
      <c r="T191" s="82"/>
      <c r="U191" s="82" t="s">
        <v>81</v>
      </c>
      <c r="V191" s="82"/>
      <c r="W191" s="82" t="s">
        <v>81</v>
      </c>
      <c r="X191" s="82" t="s">
        <v>81</v>
      </c>
      <c r="Y191" s="82" t="s">
        <v>81</v>
      </c>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1" t="s">
        <v>83</v>
      </c>
      <c r="AX191" s="1" t="s">
        <v>83</v>
      </c>
      <c r="AY191" s="1" t="s">
        <v>83</v>
      </c>
      <c r="AZ191" s="1" t="s">
        <v>83</v>
      </c>
      <c r="BA191" s="1" t="s">
        <v>83</v>
      </c>
      <c r="BB191" s="1" t="s">
        <v>83</v>
      </c>
      <c r="BC191" s="1" t="s">
        <v>83</v>
      </c>
      <c r="BD191" s="1" t="s">
        <v>147</v>
      </c>
    </row>
    <row r="192" spans="1:57" ht="224">
      <c r="A192" s="84" t="s">
        <v>444</v>
      </c>
      <c r="B192" s="88" t="s">
        <v>445</v>
      </c>
      <c r="C192" s="89" t="s">
        <v>79</v>
      </c>
      <c r="D192" s="87" t="s">
        <v>446</v>
      </c>
      <c r="E192" s="82" t="s">
        <v>1235</v>
      </c>
      <c r="F192" s="90" t="s">
        <v>73</v>
      </c>
      <c r="G192" s="85" t="s">
        <v>74</v>
      </c>
      <c r="H192" s="85" t="s">
        <v>75</v>
      </c>
      <c r="I192" s="85" t="s">
        <v>76</v>
      </c>
      <c r="J192" s="85" t="s">
        <v>77</v>
      </c>
      <c r="K192" s="85" t="s">
        <v>114</v>
      </c>
      <c r="L192" s="82" t="s">
        <v>81</v>
      </c>
      <c r="M192" s="82" t="s">
        <v>81</v>
      </c>
      <c r="N192" s="82"/>
      <c r="O192" s="82" t="s">
        <v>81</v>
      </c>
      <c r="P192" s="82"/>
      <c r="Q192" s="82" t="s">
        <v>81</v>
      </c>
      <c r="R192" s="82"/>
      <c r="S192" s="82"/>
      <c r="T192" s="82" t="s">
        <v>81</v>
      </c>
      <c r="U192" s="82" t="s">
        <v>81</v>
      </c>
      <c r="V192" s="82" t="s">
        <v>81</v>
      </c>
      <c r="W192" s="82" t="s">
        <v>81</v>
      </c>
      <c r="X192" s="82" t="s">
        <v>81</v>
      </c>
      <c r="Y192" s="82" t="s">
        <v>81</v>
      </c>
      <c r="Z192" s="82"/>
      <c r="AA192" s="82" t="s">
        <v>81</v>
      </c>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1" t="s">
        <v>97</v>
      </c>
      <c r="AX192" s="1" t="s">
        <v>97</v>
      </c>
      <c r="AY192" s="1" t="s">
        <v>97</v>
      </c>
      <c r="AZ192" s="1" t="s">
        <v>82</v>
      </c>
      <c r="BA192" s="1" t="s">
        <v>82</v>
      </c>
      <c r="BB192" s="1" t="s">
        <v>82</v>
      </c>
      <c r="BC192" s="1" t="s">
        <v>82</v>
      </c>
      <c r="BD192" s="1" t="s">
        <v>147</v>
      </c>
    </row>
    <row r="193" spans="1:56" ht="252">
      <c r="A193" s="84" t="s">
        <v>447</v>
      </c>
      <c r="B193" s="88" t="s">
        <v>448</v>
      </c>
      <c r="C193" s="89" t="s">
        <v>79</v>
      </c>
      <c r="D193" s="87" t="s">
        <v>449</v>
      </c>
      <c r="E193" s="82" t="s">
        <v>1236</v>
      </c>
      <c r="F193" s="90" t="s">
        <v>73</v>
      </c>
      <c r="G193" s="85" t="s">
        <v>74</v>
      </c>
      <c r="H193" s="85" t="s">
        <v>75</v>
      </c>
      <c r="I193" s="85" t="s">
        <v>76</v>
      </c>
      <c r="J193" s="85" t="s">
        <v>77</v>
      </c>
      <c r="K193" s="85" t="s">
        <v>109</v>
      </c>
      <c r="L193" s="82" t="s">
        <v>81</v>
      </c>
      <c r="M193" s="82" t="s">
        <v>81</v>
      </c>
      <c r="N193" s="82"/>
      <c r="O193" s="82"/>
      <c r="P193" s="82"/>
      <c r="Q193" s="82" t="s">
        <v>81</v>
      </c>
      <c r="R193" s="82"/>
      <c r="S193" s="82"/>
      <c r="T193" s="82"/>
      <c r="U193" s="82"/>
      <c r="V193" s="82"/>
      <c r="W193" s="82"/>
      <c r="X193" s="82"/>
      <c r="Y193" s="82"/>
      <c r="Z193" s="82" t="s">
        <v>81</v>
      </c>
      <c r="AA193" s="82" t="s">
        <v>81</v>
      </c>
      <c r="AB193" s="82"/>
      <c r="AC193" s="82"/>
      <c r="AD193" s="82" t="s">
        <v>81</v>
      </c>
      <c r="AE193" s="82"/>
      <c r="AF193" s="82"/>
      <c r="AG193" s="82"/>
      <c r="AH193" s="82"/>
      <c r="AI193" s="82"/>
      <c r="AJ193" s="82"/>
      <c r="AK193" s="82"/>
      <c r="AL193" s="82"/>
      <c r="AM193" s="82"/>
      <c r="AN193" s="82"/>
      <c r="AO193" s="82"/>
      <c r="AP193" s="82"/>
      <c r="AQ193" s="82"/>
      <c r="AR193" s="82"/>
      <c r="AS193" s="82"/>
      <c r="AT193" s="82"/>
      <c r="AU193" s="82"/>
      <c r="AV193" s="82"/>
      <c r="AW193" s="1" t="s">
        <v>83</v>
      </c>
      <c r="AX193" s="1" t="s">
        <v>83</v>
      </c>
      <c r="AY193" s="1" t="s">
        <v>83</v>
      </c>
      <c r="AZ193" s="1" t="s">
        <v>83</v>
      </c>
      <c r="BA193" s="1" t="s">
        <v>83</v>
      </c>
      <c r="BB193" s="1" t="s">
        <v>83</v>
      </c>
      <c r="BC193" s="1" t="s">
        <v>83</v>
      </c>
      <c r="BD193" s="1" t="s">
        <v>147</v>
      </c>
    </row>
    <row r="194" spans="1:56" ht="196">
      <c r="A194" s="84" t="s">
        <v>450</v>
      </c>
      <c r="B194" s="88" t="s">
        <v>451</v>
      </c>
      <c r="C194" s="89" t="s">
        <v>79</v>
      </c>
      <c r="D194" s="87" t="s">
        <v>452</v>
      </c>
      <c r="E194" s="82" t="s">
        <v>1237</v>
      </c>
      <c r="F194" s="90" t="s">
        <v>73</v>
      </c>
      <c r="G194" s="85" t="s">
        <v>93</v>
      </c>
      <c r="H194" s="85" t="s">
        <v>93</v>
      </c>
      <c r="I194" s="85" t="s">
        <v>76</v>
      </c>
      <c r="J194" s="85" t="s">
        <v>131</v>
      </c>
      <c r="K194" s="85" t="s">
        <v>132</v>
      </c>
      <c r="L194" s="82" t="s">
        <v>81</v>
      </c>
      <c r="M194" s="82" t="s">
        <v>81</v>
      </c>
      <c r="N194" s="82"/>
      <c r="O194" s="82"/>
      <c r="P194" s="82"/>
      <c r="Q194" s="82" t="s">
        <v>81</v>
      </c>
      <c r="R194" s="82"/>
      <c r="S194" s="82"/>
      <c r="T194" s="82"/>
      <c r="U194" s="82"/>
      <c r="V194" s="82"/>
      <c r="W194" s="82"/>
      <c r="X194" s="82"/>
      <c r="Y194" s="82"/>
      <c r="Z194" s="82"/>
      <c r="AA194" s="82"/>
      <c r="AB194" s="82"/>
      <c r="AC194" s="82" t="s">
        <v>81</v>
      </c>
      <c r="AD194" s="82"/>
      <c r="AE194" s="82"/>
      <c r="AF194" s="82"/>
      <c r="AG194" s="82"/>
      <c r="AH194" s="82"/>
      <c r="AI194" s="82"/>
      <c r="AJ194" s="82"/>
      <c r="AK194" s="82"/>
      <c r="AL194" s="82"/>
      <c r="AM194" s="82"/>
      <c r="AN194" s="82"/>
      <c r="AO194" s="82"/>
      <c r="AP194" s="82"/>
      <c r="AQ194" s="82"/>
      <c r="AR194" s="82"/>
      <c r="AS194" s="82"/>
      <c r="AT194" s="82"/>
      <c r="AU194" s="82"/>
      <c r="AV194" s="82"/>
      <c r="AW194" s="1" t="s">
        <v>97</v>
      </c>
      <c r="AX194" s="1" t="s">
        <v>97</v>
      </c>
      <c r="AY194" s="1" t="s">
        <v>97</v>
      </c>
      <c r="AZ194" s="1" t="s">
        <v>82</v>
      </c>
      <c r="BA194" s="1" t="s">
        <v>82</v>
      </c>
      <c r="BB194" s="1" t="s">
        <v>82</v>
      </c>
      <c r="BC194" s="1" t="s">
        <v>82</v>
      </c>
      <c r="BD194" s="1" t="s">
        <v>147</v>
      </c>
    </row>
    <row r="195" spans="1:56" ht="126">
      <c r="A195" s="84" t="s">
        <v>453</v>
      </c>
      <c r="B195" s="88" t="s">
        <v>454</v>
      </c>
      <c r="C195" s="89" t="s">
        <v>79</v>
      </c>
      <c r="D195" s="87" t="s">
        <v>455</v>
      </c>
      <c r="E195" s="82" t="s">
        <v>1238</v>
      </c>
      <c r="F195" s="90" t="s">
        <v>73</v>
      </c>
      <c r="G195" s="85" t="s">
        <v>93</v>
      </c>
      <c r="H195" s="85" t="s">
        <v>93</v>
      </c>
      <c r="I195" s="85" t="s">
        <v>76</v>
      </c>
      <c r="J195" s="85" t="s">
        <v>131</v>
      </c>
      <c r="K195" s="85" t="s">
        <v>132</v>
      </c>
      <c r="L195" s="82" t="s">
        <v>81</v>
      </c>
      <c r="M195" s="82" t="s">
        <v>81</v>
      </c>
      <c r="N195" s="82"/>
      <c r="O195" s="82"/>
      <c r="P195" s="82"/>
      <c r="Q195" s="82" t="s">
        <v>81</v>
      </c>
      <c r="R195" s="82"/>
      <c r="S195" s="82"/>
      <c r="T195" s="82"/>
      <c r="U195" s="82"/>
      <c r="V195" s="82"/>
      <c r="W195" s="82"/>
      <c r="X195" s="82"/>
      <c r="Y195" s="82"/>
      <c r="Z195" s="82"/>
      <c r="AA195" s="82"/>
      <c r="AB195" s="82"/>
      <c r="AC195" s="82" t="s">
        <v>81</v>
      </c>
      <c r="AD195" s="82"/>
      <c r="AE195" s="82"/>
      <c r="AF195" s="82"/>
      <c r="AG195" s="82"/>
      <c r="AH195" s="82"/>
      <c r="AI195" s="82"/>
      <c r="AJ195" s="82"/>
      <c r="AK195" s="82"/>
      <c r="AL195" s="82"/>
      <c r="AM195" s="82"/>
      <c r="AN195" s="82"/>
      <c r="AO195" s="82"/>
      <c r="AP195" s="82"/>
      <c r="AQ195" s="82"/>
      <c r="AR195" s="82"/>
      <c r="AS195" s="82"/>
      <c r="AT195" s="82"/>
      <c r="AU195" s="82"/>
      <c r="AV195" s="82"/>
      <c r="AW195" s="1" t="s">
        <v>97</v>
      </c>
      <c r="AX195" s="1" t="s">
        <v>97</v>
      </c>
      <c r="AY195" s="1" t="s">
        <v>97</v>
      </c>
      <c r="AZ195" s="1" t="s">
        <v>82</v>
      </c>
      <c r="BA195" s="1" t="s">
        <v>82</v>
      </c>
      <c r="BB195" s="1" t="s">
        <v>82</v>
      </c>
      <c r="BC195" s="1" t="s">
        <v>82</v>
      </c>
      <c r="BD195" s="1" t="s">
        <v>147</v>
      </c>
    </row>
    <row r="196" spans="1:56" ht="252">
      <c r="A196" s="84" t="s">
        <v>456</v>
      </c>
      <c r="B196" s="88" t="s">
        <v>457</v>
      </c>
      <c r="C196" s="89" t="s">
        <v>79</v>
      </c>
      <c r="D196" s="87" t="s">
        <v>458</v>
      </c>
      <c r="E196" s="82" t="s">
        <v>1239</v>
      </c>
      <c r="F196" s="90" t="s">
        <v>73</v>
      </c>
      <c r="G196" s="85" t="s">
        <v>74</v>
      </c>
      <c r="H196" s="85" t="s">
        <v>75</v>
      </c>
      <c r="I196" s="85" t="s">
        <v>76</v>
      </c>
      <c r="J196" s="85" t="s">
        <v>77</v>
      </c>
      <c r="K196" s="85" t="s">
        <v>109</v>
      </c>
      <c r="L196" s="82" t="s">
        <v>81</v>
      </c>
      <c r="M196" s="82" t="s">
        <v>81</v>
      </c>
      <c r="N196" s="82"/>
      <c r="O196" s="82"/>
      <c r="P196" s="82"/>
      <c r="Q196" s="82" t="s">
        <v>81</v>
      </c>
      <c r="R196" s="82"/>
      <c r="S196" s="82"/>
      <c r="T196" s="82"/>
      <c r="U196" s="82"/>
      <c r="V196" s="82"/>
      <c r="W196" s="82"/>
      <c r="X196" s="82"/>
      <c r="Y196" s="82"/>
      <c r="Z196" s="82"/>
      <c r="AA196" s="82"/>
      <c r="AB196" s="82" t="s">
        <v>81</v>
      </c>
      <c r="AC196" s="82"/>
      <c r="AD196" s="82" t="s">
        <v>81</v>
      </c>
      <c r="AE196" s="82"/>
      <c r="AF196" s="82"/>
      <c r="AG196" s="82"/>
      <c r="AH196" s="82" t="s">
        <v>81</v>
      </c>
      <c r="AI196" s="82"/>
      <c r="AJ196" s="82"/>
      <c r="AK196" s="82"/>
      <c r="AL196" s="82"/>
      <c r="AM196" s="82"/>
      <c r="AN196" s="82"/>
      <c r="AO196" s="82"/>
      <c r="AP196" s="82"/>
      <c r="AQ196" s="82"/>
      <c r="AR196" s="82"/>
      <c r="AS196" s="82"/>
      <c r="AT196" s="82"/>
      <c r="AU196" s="82"/>
      <c r="AV196" s="82"/>
      <c r="AW196" s="1" t="s">
        <v>83</v>
      </c>
      <c r="AX196" s="1" t="s">
        <v>83</v>
      </c>
      <c r="AY196" s="1" t="s">
        <v>83</v>
      </c>
      <c r="AZ196" s="1" t="s">
        <v>83</v>
      </c>
      <c r="BA196" s="1" t="s">
        <v>83</v>
      </c>
      <c r="BB196" s="1" t="s">
        <v>83</v>
      </c>
      <c r="BC196" s="1" t="s">
        <v>83</v>
      </c>
      <c r="BD196" s="1" t="s">
        <v>147</v>
      </c>
    </row>
    <row r="197" spans="1:56" ht="56">
      <c r="A197" s="84" t="s">
        <v>459</v>
      </c>
      <c r="B197" s="88" t="s">
        <v>460</v>
      </c>
      <c r="C197" s="89" t="s">
        <v>79</v>
      </c>
      <c r="D197" s="87" t="s">
        <v>461</v>
      </c>
      <c r="E197" s="82" t="s">
        <v>1240</v>
      </c>
      <c r="F197" s="90" t="s">
        <v>73</v>
      </c>
      <c r="G197" s="85" t="s">
        <v>384</v>
      </c>
      <c r="H197" s="85" t="s">
        <v>93</v>
      </c>
      <c r="I197" s="85" t="s">
        <v>76</v>
      </c>
      <c r="J197" s="85" t="s">
        <v>77</v>
      </c>
      <c r="K197" s="85" t="s">
        <v>160</v>
      </c>
      <c r="L197" s="82" t="s">
        <v>81</v>
      </c>
      <c r="M197" s="82" t="s">
        <v>81</v>
      </c>
      <c r="N197" s="82"/>
      <c r="O197" s="82"/>
      <c r="P197" s="82"/>
      <c r="Q197" s="82" t="s">
        <v>81</v>
      </c>
      <c r="R197" s="82"/>
      <c r="S197" s="82"/>
      <c r="T197" s="82"/>
      <c r="U197" s="82"/>
      <c r="V197" s="82"/>
      <c r="W197" s="82"/>
      <c r="X197" s="82"/>
      <c r="Y197" s="82"/>
      <c r="Z197" s="82"/>
      <c r="AA197" s="82"/>
      <c r="AB197" s="82"/>
      <c r="AC197" s="82"/>
      <c r="AD197" s="82"/>
      <c r="AE197" s="82"/>
      <c r="AF197" s="82" t="s">
        <v>81</v>
      </c>
      <c r="AG197" s="82" t="s">
        <v>81</v>
      </c>
      <c r="AH197" s="82"/>
      <c r="AI197" s="82"/>
      <c r="AJ197" s="82"/>
      <c r="AK197" s="82"/>
      <c r="AL197" s="82"/>
      <c r="AM197" s="82"/>
      <c r="AN197" s="82"/>
      <c r="AO197" s="82"/>
      <c r="AP197" s="82"/>
      <c r="AQ197" s="82"/>
      <c r="AR197" s="82"/>
      <c r="AS197" s="82"/>
      <c r="AT197" s="82"/>
      <c r="AU197" s="82"/>
      <c r="AV197" s="82"/>
      <c r="AW197" s="1" t="s">
        <v>82</v>
      </c>
      <c r="AX197" s="1" t="s">
        <v>83</v>
      </c>
      <c r="AY197" s="1" t="s">
        <v>97</v>
      </c>
      <c r="AZ197" s="1" t="s">
        <v>82</v>
      </c>
      <c r="BA197" s="1" t="s">
        <v>82</v>
      </c>
      <c r="BB197" s="1" t="s">
        <v>82</v>
      </c>
      <c r="BC197" s="1" t="s">
        <v>82</v>
      </c>
      <c r="BD197" s="1" t="s">
        <v>147</v>
      </c>
    </row>
    <row r="198" spans="1:56" ht="168">
      <c r="A198" s="84" t="s">
        <v>462</v>
      </c>
      <c r="B198" s="88" t="s">
        <v>463</v>
      </c>
      <c r="C198" s="89" t="s">
        <v>79</v>
      </c>
      <c r="D198" s="87" t="s">
        <v>464</v>
      </c>
      <c r="E198" s="82" t="s">
        <v>1241</v>
      </c>
      <c r="F198" s="90" t="s">
        <v>73</v>
      </c>
      <c r="G198" s="85" t="s">
        <v>384</v>
      </c>
      <c r="H198" s="85" t="s">
        <v>93</v>
      </c>
      <c r="I198" s="85" t="s">
        <v>76</v>
      </c>
      <c r="J198" s="85" t="s">
        <v>77</v>
      </c>
      <c r="K198" s="85" t="s">
        <v>160</v>
      </c>
      <c r="L198" s="82" t="s">
        <v>81</v>
      </c>
      <c r="M198" s="82" t="s">
        <v>81</v>
      </c>
      <c r="N198" s="82"/>
      <c r="O198" s="82"/>
      <c r="P198" s="82"/>
      <c r="Q198" s="82" t="s">
        <v>81</v>
      </c>
      <c r="R198" s="82"/>
      <c r="S198" s="82"/>
      <c r="T198" s="82"/>
      <c r="U198" s="82"/>
      <c r="V198" s="82"/>
      <c r="W198" s="82"/>
      <c r="X198" s="82"/>
      <c r="Y198" s="82"/>
      <c r="Z198" s="82"/>
      <c r="AA198" s="82"/>
      <c r="AB198" s="82"/>
      <c r="AC198" s="82"/>
      <c r="AD198" s="82"/>
      <c r="AE198" s="82"/>
      <c r="AF198" s="82" t="s">
        <v>81</v>
      </c>
      <c r="AG198" s="82" t="s">
        <v>81</v>
      </c>
      <c r="AH198" s="82"/>
      <c r="AI198" s="82"/>
      <c r="AJ198" s="82"/>
      <c r="AK198" s="82"/>
      <c r="AL198" s="82"/>
      <c r="AM198" s="82"/>
      <c r="AN198" s="82"/>
      <c r="AO198" s="82"/>
      <c r="AP198" s="82"/>
      <c r="AQ198" s="82"/>
      <c r="AR198" s="82"/>
      <c r="AS198" s="82"/>
      <c r="AT198" s="82"/>
      <c r="AU198" s="82"/>
      <c r="AV198" s="82"/>
      <c r="AW198" s="1" t="s">
        <v>82</v>
      </c>
      <c r="AX198" s="1" t="s">
        <v>83</v>
      </c>
      <c r="AY198" s="1" t="s">
        <v>97</v>
      </c>
      <c r="AZ198" s="1" t="s">
        <v>82</v>
      </c>
      <c r="BA198" s="1" t="s">
        <v>82</v>
      </c>
      <c r="BB198" s="1" t="s">
        <v>82</v>
      </c>
      <c r="BC198" s="1" t="s">
        <v>82</v>
      </c>
      <c r="BD198" s="1" t="s">
        <v>147</v>
      </c>
    </row>
    <row r="199" spans="1:56" ht="98">
      <c r="A199" s="84" t="s">
        <v>465</v>
      </c>
      <c r="B199" s="88" t="s">
        <v>466</v>
      </c>
      <c r="C199" s="89" t="s">
        <v>79</v>
      </c>
      <c r="D199" s="87" t="s">
        <v>467</v>
      </c>
      <c r="E199" s="82" t="s">
        <v>1242</v>
      </c>
      <c r="F199" s="90" t="s">
        <v>73</v>
      </c>
      <c r="G199" s="85" t="s">
        <v>74</v>
      </c>
      <c r="H199" s="85" t="s">
        <v>93</v>
      </c>
      <c r="I199" s="85" t="s">
        <v>76</v>
      </c>
      <c r="J199" s="85" t="s">
        <v>77</v>
      </c>
      <c r="K199" s="85" t="s">
        <v>160</v>
      </c>
      <c r="L199" s="82" t="s">
        <v>81</v>
      </c>
      <c r="M199" s="82" t="s">
        <v>81</v>
      </c>
      <c r="N199" s="82"/>
      <c r="O199" s="82"/>
      <c r="P199" s="82"/>
      <c r="Q199" s="82" t="s">
        <v>81</v>
      </c>
      <c r="R199" s="82"/>
      <c r="S199" s="82"/>
      <c r="T199" s="82"/>
      <c r="U199" s="82"/>
      <c r="V199" s="82"/>
      <c r="W199" s="82"/>
      <c r="X199" s="82"/>
      <c r="Y199" s="82"/>
      <c r="Z199" s="82"/>
      <c r="AA199" s="82"/>
      <c r="AB199" s="82"/>
      <c r="AC199" s="82"/>
      <c r="AD199" s="82"/>
      <c r="AE199" s="82"/>
      <c r="AF199" s="82" t="s">
        <v>81</v>
      </c>
      <c r="AG199" s="82" t="s">
        <v>81</v>
      </c>
      <c r="AH199" s="82"/>
      <c r="AI199" s="82"/>
      <c r="AJ199" s="82"/>
      <c r="AK199" s="82"/>
      <c r="AL199" s="82"/>
      <c r="AM199" s="82"/>
      <c r="AN199" s="82"/>
      <c r="AO199" s="82"/>
      <c r="AP199" s="82"/>
      <c r="AQ199" s="82"/>
      <c r="AR199" s="82"/>
      <c r="AS199" s="82"/>
      <c r="AT199" s="82"/>
      <c r="AU199" s="82"/>
      <c r="AV199" s="82"/>
      <c r="AW199" s="1" t="s">
        <v>82</v>
      </c>
      <c r="AX199" s="1" t="s">
        <v>83</v>
      </c>
      <c r="AY199" s="1" t="s">
        <v>97</v>
      </c>
      <c r="AZ199" s="1" t="s">
        <v>82</v>
      </c>
      <c r="BA199" s="1" t="s">
        <v>82</v>
      </c>
      <c r="BB199" s="1" t="s">
        <v>82</v>
      </c>
      <c r="BC199" s="1" t="s">
        <v>82</v>
      </c>
      <c r="BD199" s="1" t="s">
        <v>147</v>
      </c>
    </row>
    <row r="200" spans="1:56" ht="322" hidden="1">
      <c r="A200" s="84" t="s">
        <v>86</v>
      </c>
      <c r="B200" s="88" t="s">
        <v>468</v>
      </c>
      <c r="C200" s="89" t="s">
        <v>79</v>
      </c>
      <c r="D200" s="87" t="s">
        <v>469</v>
      </c>
      <c r="E200" s="82" t="s">
        <v>1094</v>
      </c>
      <c r="F200" s="90"/>
      <c r="G200" s="85" t="s">
        <v>74</v>
      </c>
      <c r="H200" s="85"/>
      <c r="I200" s="85" t="s">
        <v>76</v>
      </c>
      <c r="J200" s="85"/>
      <c r="K200" s="85"/>
      <c r="L200" s="82" t="s">
        <v>79</v>
      </c>
      <c r="M200" s="82" t="s">
        <v>79</v>
      </c>
      <c r="N200" s="82"/>
      <c r="O200" s="82"/>
      <c r="P200" s="82"/>
      <c r="Q200" s="82" t="s">
        <v>81</v>
      </c>
      <c r="R200" s="82"/>
      <c r="S200" s="82"/>
      <c r="T200" s="82"/>
      <c r="U200" s="82"/>
      <c r="V200" s="82"/>
      <c r="W200" s="82"/>
      <c r="X200" s="82"/>
      <c r="Y200" s="82"/>
      <c r="Z200" s="82"/>
      <c r="AA200" s="82"/>
      <c r="AB200" s="82"/>
      <c r="AC200" s="82"/>
      <c r="AD200" s="82"/>
      <c r="AE200" s="82"/>
      <c r="AF200" s="82" t="s">
        <v>81</v>
      </c>
      <c r="AG200" s="82" t="s">
        <v>81</v>
      </c>
      <c r="AH200" s="82"/>
      <c r="AI200" s="82"/>
      <c r="AJ200" s="82"/>
      <c r="AK200" s="82"/>
      <c r="AL200" s="82"/>
      <c r="AM200" s="82"/>
      <c r="AN200" s="82"/>
      <c r="AO200" s="82"/>
      <c r="AP200" s="82"/>
      <c r="AQ200" s="82"/>
      <c r="AR200" s="82"/>
      <c r="AS200" s="82"/>
      <c r="AT200" s="82"/>
      <c r="AU200" s="82"/>
      <c r="AV200" s="82"/>
    </row>
    <row r="201" spans="1:56" ht="280">
      <c r="A201" s="84" t="s">
        <v>470</v>
      </c>
      <c r="B201" s="88" t="s">
        <v>471</v>
      </c>
      <c r="C201" s="89" t="s">
        <v>79</v>
      </c>
      <c r="D201" s="87" t="s">
        <v>472</v>
      </c>
      <c r="E201" s="82" t="s">
        <v>1243</v>
      </c>
      <c r="F201" s="90" t="s">
        <v>73</v>
      </c>
      <c r="G201" s="85" t="s">
        <v>74</v>
      </c>
      <c r="H201" s="85" t="s">
        <v>93</v>
      </c>
      <c r="I201" s="85" t="s">
        <v>76</v>
      </c>
      <c r="J201" s="85" t="s">
        <v>77</v>
      </c>
      <c r="K201" s="85" t="s">
        <v>160</v>
      </c>
      <c r="L201" s="82" t="s">
        <v>81</v>
      </c>
      <c r="M201" s="82" t="s">
        <v>81</v>
      </c>
      <c r="N201" s="82"/>
      <c r="O201" s="82"/>
      <c r="P201" s="82"/>
      <c r="Q201" s="82" t="s">
        <v>81</v>
      </c>
      <c r="R201" s="82"/>
      <c r="S201" s="82"/>
      <c r="T201" s="82"/>
      <c r="U201" s="82"/>
      <c r="V201" s="82"/>
      <c r="W201" s="82"/>
      <c r="X201" s="82"/>
      <c r="Y201" s="82"/>
      <c r="Z201" s="82"/>
      <c r="AA201" s="82"/>
      <c r="AB201" s="82"/>
      <c r="AC201" s="82"/>
      <c r="AD201" s="82"/>
      <c r="AE201" s="82"/>
      <c r="AF201" s="82"/>
      <c r="AG201" s="82"/>
      <c r="AH201" s="82" t="s">
        <v>81</v>
      </c>
      <c r="AI201" s="82"/>
      <c r="AJ201" s="82"/>
      <c r="AK201" s="82"/>
      <c r="AL201" s="82"/>
      <c r="AM201" s="82"/>
      <c r="AN201" s="82"/>
      <c r="AO201" s="82"/>
      <c r="AP201" s="82"/>
      <c r="AQ201" s="82"/>
      <c r="AR201" s="82"/>
      <c r="AS201" s="82"/>
      <c r="AT201" s="82"/>
      <c r="AU201" s="82"/>
      <c r="AV201" s="82"/>
      <c r="AW201" s="1" t="s">
        <v>82</v>
      </c>
      <c r="AX201" s="1" t="s">
        <v>83</v>
      </c>
      <c r="AY201" s="1" t="s">
        <v>97</v>
      </c>
      <c r="AZ201" s="1" t="s">
        <v>82</v>
      </c>
      <c r="BA201" s="1" t="s">
        <v>82</v>
      </c>
      <c r="BB201" s="1" t="s">
        <v>82</v>
      </c>
      <c r="BC201" s="1" t="s">
        <v>82</v>
      </c>
      <c r="BD201" s="1" t="s">
        <v>147</v>
      </c>
    </row>
    <row r="202" spans="1:56" ht="112">
      <c r="A202" s="84" t="s">
        <v>473</v>
      </c>
      <c r="B202" s="88" t="s">
        <v>474</v>
      </c>
      <c r="C202" s="89" t="s">
        <v>79</v>
      </c>
      <c r="D202" s="87" t="s">
        <v>475</v>
      </c>
      <c r="E202" s="82" t="s">
        <v>1244</v>
      </c>
      <c r="F202" s="90" t="s">
        <v>73</v>
      </c>
      <c r="G202" s="85" t="s">
        <v>93</v>
      </c>
      <c r="H202" s="85" t="s">
        <v>93</v>
      </c>
      <c r="I202" s="85" t="s">
        <v>76</v>
      </c>
      <c r="J202" s="85" t="s">
        <v>77</v>
      </c>
      <c r="K202" s="85" t="s">
        <v>132</v>
      </c>
      <c r="L202" s="82" t="s">
        <v>81</v>
      </c>
      <c r="M202" s="82"/>
      <c r="N202" s="82"/>
      <c r="O202" s="82"/>
      <c r="P202" s="82"/>
      <c r="Q202" s="82" t="s">
        <v>81</v>
      </c>
      <c r="R202" s="82"/>
      <c r="S202" s="82"/>
      <c r="T202" s="82"/>
      <c r="U202" s="82"/>
      <c r="V202" s="82"/>
      <c r="W202" s="82"/>
      <c r="X202" s="82"/>
      <c r="Y202" s="82"/>
      <c r="Z202" s="82"/>
      <c r="AA202" s="82"/>
      <c r="AB202" s="82"/>
      <c r="AC202" s="82"/>
      <c r="AD202" s="82"/>
      <c r="AE202" s="82"/>
      <c r="AF202" s="82"/>
      <c r="AG202" s="82"/>
      <c r="AH202" s="82"/>
      <c r="AI202" s="82" t="s">
        <v>81</v>
      </c>
      <c r="AJ202" s="82"/>
      <c r="AK202" s="82"/>
      <c r="AL202" s="82"/>
      <c r="AM202" s="82"/>
      <c r="AN202" s="82"/>
      <c r="AO202" s="82"/>
      <c r="AP202" s="82"/>
      <c r="AQ202" s="82"/>
      <c r="AR202" s="82"/>
      <c r="AS202" s="82"/>
      <c r="AT202" s="82"/>
      <c r="AU202" s="82"/>
      <c r="AV202" s="82"/>
      <c r="AW202" s="1" t="s">
        <v>97</v>
      </c>
      <c r="AX202" s="1" t="s">
        <v>97</v>
      </c>
      <c r="AY202" s="1" t="s">
        <v>82</v>
      </c>
      <c r="AZ202" s="1" t="s">
        <v>82</v>
      </c>
      <c r="BA202" s="1" t="s">
        <v>82</v>
      </c>
      <c r="BB202" s="1" t="s">
        <v>82</v>
      </c>
      <c r="BC202" s="1" t="s">
        <v>82</v>
      </c>
      <c r="BD202" s="1" t="s">
        <v>147</v>
      </c>
    </row>
    <row r="203" spans="1:56" ht="182">
      <c r="A203" s="84" t="s">
        <v>476</v>
      </c>
      <c r="B203" s="88" t="s">
        <v>477</v>
      </c>
      <c r="C203" s="89" t="s">
        <v>79</v>
      </c>
      <c r="D203" s="87" t="s">
        <v>478</v>
      </c>
      <c r="E203" s="82" t="s">
        <v>1245</v>
      </c>
      <c r="F203" s="90" t="s">
        <v>73</v>
      </c>
      <c r="G203" s="85" t="s">
        <v>384</v>
      </c>
      <c r="H203" s="85" t="s">
        <v>93</v>
      </c>
      <c r="I203" s="85" t="s">
        <v>76</v>
      </c>
      <c r="J203" s="85" t="s">
        <v>77</v>
      </c>
      <c r="K203" s="85" t="s">
        <v>160</v>
      </c>
      <c r="L203" s="82" t="s">
        <v>81</v>
      </c>
      <c r="M203" s="82" t="s">
        <v>81</v>
      </c>
      <c r="N203" s="82"/>
      <c r="O203" s="82"/>
      <c r="P203" s="82"/>
      <c r="Q203" s="82"/>
      <c r="R203" s="82" t="s">
        <v>81</v>
      </c>
      <c r="S203" s="82"/>
      <c r="T203" s="82"/>
      <c r="U203" s="82"/>
      <c r="V203" s="82"/>
      <c r="W203" s="82"/>
      <c r="X203" s="82"/>
      <c r="Y203" s="82"/>
      <c r="Z203" s="82"/>
      <c r="AA203" s="82"/>
      <c r="AB203" s="82"/>
      <c r="AC203" s="82"/>
      <c r="AD203" s="82"/>
      <c r="AE203" s="82"/>
      <c r="AF203" s="82"/>
      <c r="AG203" s="82"/>
      <c r="AH203" s="82"/>
      <c r="AI203" s="82"/>
      <c r="AJ203" s="82" t="s">
        <v>81</v>
      </c>
      <c r="AK203" s="82" t="s">
        <v>81</v>
      </c>
      <c r="AL203" s="82"/>
      <c r="AM203" s="82"/>
      <c r="AN203" s="82"/>
      <c r="AO203" s="82"/>
      <c r="AP203" s="82"/>
      <c r="AQ203" s="82"/>
      <c r="AR203" s="82"/>
      <c r="AS203" s="82"/>
      <c r="AT203" s="82"/>
      <c r="AU203" s="82"/>
      <c r="AV203" s="82"/>
      <c r="AW203" s="1" t="s">
        <v>82</v>
      </c>
      <c r="AX203" s="1" t="s">
        <v>83</v>
      </c>
      <c r="AY203" s="1" t="s">
        <v>97</v>
      </c>
      <c r="AZ203" s="1" t="s">
        <v>82</v>
      </c>
      <c r="BA203" s="1" t="s">
        <v>82</v>
      </c>
      <c r="BB203" s="1" t="s">
        <v>82</v>
      </c>
      <c r="BC203" s="1" t="s">
        <v>82</v>
      </c>
      <c r="BD203" s="1" t="s">
        <v>147</v>
      </c>
    </row>
    <row r="204" spans="1:56" ht="280">
      <c r="A204" s="84" t="s">
        <v>479</v>
      </c>
      <c r="B204" s="88" t="s">
        <v>480</v>
      </c>
      <c r="C204" s="89" t="s">
        <v>79</v>
      </c>
      <c r="D204" s="87" t="s">
        <v>481</v>
      </c>
      <c r="E204" s="82" t="s">
        <v>1382</v>
      </c>
      <c r="F204" s="90" t="s">
        <v>73</v>
      </c>
      <c r="G204" s="85" t="s">
        <v>384</v>
      </c>
      <c r="H204" s="85" t="s">
        <v>93</v>
      </c>
      <c r="I204" s="85" t="s">
        <v>76</v>
      </c>
      <c r="J204" s="85" t="s">
        <v>77</v>
      </c>
      <c r="K204" s="85" t="s">
        <v>160</v>
      </c>
      <c r="L204" s="82" t="s">
        <v>81</v>
      </c>
      <c r="M204" s="82" t="s">
        <v>81</v>
      </c>
      <c r="N204" s="82"/>
      <c r="O204" s="82"/>
      <c r="P204" s="82"/>
      <c r="Q204" s="82"/>
      <c r="R204" s="82" t="s">
        <v>81</v>
      </c>
      <c r="S204" s="82"/>
      <c r="T204" s="82"/>
      <c r="U204" s="82"/>
      <c r="V204" s="82"/>
      <c r="W204" s="82"/>
      <c r="X204" s="82"/>
      <c r="Y204" s="82"/>
      <c r="Z204" s="82"/>
      <c r="AA204" s="82"/>
      <c r="AB204" s="82"/>
      <c r="AC204" s="82"/>
      <c r="AD204" s="82"/>
      <c r="AE204" s="82"/>
      <c r="AF204" s="82"/>
      <c r="AG204" s="82"/>
      <c r="AH204" s="82"/>
      <c r="AI204" s="82"/>
      <c r="AJ204" s="82"/>
      <c r="AK204" s="82"/>
      <c r="AL204" s="82"/>
      <c r="AM204" s="82" t="s">
        <v>233</v>
      </c>
      <c r="AN204" s="82"/>
      <c r="AO204" s="82" t="s">
        <v>81</v>
      </c>
      <c r="AP204" s="82"/>
      <c r="AQ204" s="82"/>
      <c r="AR204" s="82" t="s">
        <v>81</v>
      </c>
      <c r="AS204" s="82"/>
      <c r="AT204" s="82"/>
      <c r="AU204" s="82"/>
      <c r="AV204" s="82"/>
      <c r="AW204" s="1" t="s">
        <v>82</v>
      </c>
      <c r="AX204" s="1" t="s">
        <v>83</v>
      </c>
      <c r="AY204" s="1" t="s">
        <v>97</v>
      </c>
      <c r="AZ204" s="1" t="s">
        <v>82</v>
      </c>
      <c r="BA204" s="1" t="s">
        <v>82</v>
      </c>
      <c r="BB204" s="1" t="s">
        <v>82</v>
      </c>
      <c r="BC204" s="1" t="s">
        <v>82</v>
      </c>
      <c r="BD204" s="1" t="s">
        <v>147</v>
      </c>
    </row>
    <row r="205" spans="1:56" ht="238">
      <c r="A205" s="84" t="s">
        <v>482</v>
      </c>
      <c r="B205" s="88" t="s">
        <v>427</v>
      </c>
      <c r="C205" s="89" t="s">
        <v>79</v>
      </c>
      <c r="D205" s="87" t="s">
        <v>483</v>
      </c>
      <c r="E205" s="82" t="s">
        <v>1246</v>
      </c>
      <c r="F205" s="90" t="s">
        <v>73</v>
      </c>
      <c r="G205" s="85" t="s">
        <v>74</v>
      </c>
      <c r="H205" s="85" t="s">
        <v>93</v>
      </c>
      <c r="I205" s="85" t="s">
        <v>76</v>
      </c>
      <c r="J205" s="85" t="s">
        <v>77</v>
      </c>
      <c r="K205" s="85" t="s">
        <v>160</v>
      </c>
      <c r="L205" s="82"/>
      <c r="M205" s="82" t="s">
        <v>81</v>
      </c>
      <c r="N205" s="82" t="s">
        <v>81</v>
      </c>
      <c r="O205" s="82"/>
      <c r="P205" s="82"/>
      <c r="Q205" s="82"/>
      <c r="R205" s="82" t="s">
        <v>81</v>
      </c>
      <c r="S205" s="82"/>
      <c r="T205" s="82"/>
      <c r="U205" s="82"/>
      <c r="V205" s="82"/>
      <c r="W205" s="82"/>
      <c r="X205" s="82"/>
      <c r="Y205" s="82"/>
      <c r="Z205" s="82"/>
      <c r="AA205" s="82"/>
      <c r="AB205" s="82"/>
      <c r="AC205" s="82"/>
      <c r="AD205" s="82"/>
      <c r="AE205" s="82"/>
      <c r="AF205" s="82"/>
      <c r="AG205" s="82"/>
      <c r="AH205" s="82"/>
      <c r="AI205" s="82"/>
      <c r="AJ205" s="82"/>
      <c r="AK205" s="82"/>
      <c r="AL205" s="82"/>
      <c r="AM205" s="82"/>
      <c r="AN205" s="82" t="s">
        <v>81</v>
      </c>
      <c r="AO205" s="82" t="s">
        <v>81</v>
      </c>
      <c r="AP205" s="82"/>
      <c r="AQ205" s="82"/>
      <c r="AR205" s="82" t="s">
        <v>81</v>
      </c>
      <c r="AS205" s="82" t="s">
        <v>81</v>
      </c>
      <c r="AT205" s="82"/>
      <c r="AU205" s="82"/>
      <c r="AV205" s="82"/>
      <c r="AW205" s="1" t="s">
        <v>97</v>
      </c>
      <c r="AX205" s="1" t="s">
        <v>83</v>
      </c>
      <c r="AY205" s="1" t="s">
        <v>97</v>
      </c>
      <c r="AZ205" s="1" t="s">
        <v>82</v>
      </c>
      <c r="BA205" s="1" t="s">
        <v>82</v>
      </c>
      <c r="BB205" s="1" t="s">
        <v>82</v>
      </c>
      <c r="BC205" s="1" t="s">
        <v>82</v>
      </c>
      <c r="BD205" s="1" t="s">
        <v>147</v>
      </c>
    </row>
    <row r="206" spans="1:56" ht="280">
      <c r="A206" s="84" t="s">
        <v>484</v>
      </c>
      <c r="B206" s="88" t="s">
        <v>429</v>
      </c>
      <c r="C206" s="89" t="s">
        <v>79</v>
      </c>
      <c r="D206" s="87" t="s">
        <v>430</v>
      </c>
      <c r="E206" s="82" t="s">
        <v>1247</v>
      </c>
      <c r="F206" s="90" t="s">
        <v>73</v>
      </c>
      <c r="G206" s="85" t="s">
        <v>74</v>
      </c>
      <c r="H206" s="85" t="s">
        <v>93</v>
      </c>
      <c r="I206" s="85" t="s">
        <v>76</v>
      </c>
      <c r="J206" s="85" t="s">
        <v>77</v>
      </c>
      <c r="K206" s="85" t="s">
        <v>160</v>
      </c>
      <c r="L206" s="82"/>
      <c r="M206" s="82" t="s">
        <v>81</v>
      </c>
      <c r="N206" s="82" t="s">
        <v>81</v>
      </c>
      <c r="O206" s="82"/>
      <c r="P206" s="82"/>
      <c r="Q206" s="82"/>
      <c r="R206" s="82" t="s">
        <v>81</v>
      </c>
      <c r="S206" s="82"/>
      <c r="T206" s="82"/>
      <c r="U206" s="82"/>
      <c r="V206" s="82"/>
      <c r="W206" s="82"/>
      <c r="X206" s="82"/>
      <c r="Y206" s="82"/>
      <c r="Z206" s="82"/>
      <c r="AA206" s="82"/>
      <c r="AB206" s="82"/>
      <c r="AC206" s="82"/>
      <c r="AD206" s="82"/>
      <c r="AE206" s="82"/>
      <c r="AF206" s="82"/>
      <c r="AG206" s="82"/>
      <c r="AH206" s="82"/>
      <c r="AI206" s="82"/>
      <c r="AJ206" s="82"/>
      <c r="AK206" s="82"/>
      <c r="AL206" s="82"/>
      <c r="AM206" s="82"/>
      <c r="AN206" s="82" t="s">
        <v>81</v>
      </c>
      <c r="AO206" s="82" t="s">
        <v>81</v>
      </c>
      <c r="AP206" s="82"/>
      <c r="AQ206" s="82"/>
      <c r="AR206" s="82" t="s">
        <v>81</v>
      </c>
      <c r="AS206" s="82" t="s">
        <v>81</v>
      </c>
      <c r="AT206" s="82" t="s">
        <v>81</v>
      </c>
      <c r="AU206" s="82"/>
      <c r="AV206" s="82"/>
      <c r="AW206" s="1" t="s">
        <v>97</v>
      </c>
      <c r="AX206" s="1" t="s">
        <v>83</v>
      </c>
      <c r="AY206" s="1" t="s">
        <v>97</v>
      </c>
      <c r="AZ206" s="1" t="s">
        <v>82</v>
      </c>
      <c r="BA206" s="1" t="s">
        <v>82</v>
      </c>
      <c r="BB206" s="1" t="s">
        <v>82</v>
      </c>
      <c r="BC206" s="1" t="s">
        <v>82</v>
      </c>
      <c r="BD206" s="1" t="s">
        <v>147</v>
      </c>
    </row>
    <row r="207" spans="1:56" ht="168">
      <c r="A207" s="84" t="s">
        <v>485</v>
      </c>
      <c r="B207" s="88" t="s">
        <v>486</v>
      </c>
      <c r="C207" s="89" t="s">
        <v>79</v>
      </c>
      <c r="D207" s="87" t="s">
        <v>487</v>
      </c>
      <c r="E207" s="82" t="s">
        <v>1248</v>
      </c>
      <c r="F207" s="90" t="s">
        <v>73</v>
      </c>
      <c r="G207" s="85" t="s">
        <v>93</v>
      </c>
      <c r="H207" s="85" t="s">
        <v>93</v>
      </c>
      <c r="I207" s="85" t="s">
        <v>76</v>
      </c>
      <c r="J207" s="85" t="s">
        <v>77</v>
      </c>
      <c r="K207" s="85" t="s">
        <v>132</v>
      </c>
      <c r="L207" s="82"/>
      <c r="M207" s="82" t="s">
        <v>81</v>
      </c>
      <c r="N207" s="82"/>
      <c r="O207" s="82"/>
      <c r="P207" s="82"/>
      <c r="Q207" s="82"/>
      <c r="R207" s="82" t="s">
        <v>81</v>
      </c>
      <c r="S207" s="82"/>
      <c r="T207" s="82"/>
      <c r="U207" s="82"/>
      <c r="V207" s="82"/>
      <c r="W207" s="82"/>
      <c r="X207" s="82"/>
      <c r="Y207" s="82"/>
      <c r="Z207" s="82"/>
      <c r="AA207" s="82"/>
      <c r="AB207" s="82"/>
      <c r="AC207" s="82"/>
      <c r="AD207" s="82"/>
      <c r="AE207" s="82"/>
      <c r="AF207" s="82"/>
      <c r="AG207" s="82"/>
      <c r="AH207" s="82"/>
      <c r="AI207" s="82"/>
      <c r="AJ207" s="82"/>
      <c r="AK207" s="82"/>
      <c r="AL207" s="82"/>
      <c r="AM207" s="82"/>
      <c r="AN207" s="82" t="s">
        <v>81</v>
      </c>
      <c r="AO207" s="82" t="s">
        <v>81</v>
      </c>
      <c r="AP207" s="82"/>
      <c r="AQ207" s="82"/>
      <c r="AR207" s="82"/>
      <c r="AS207" s="82"/>
      <c r="AT207" s="82" t="s">
        <v>81</v>
      </c>
      <c r="AU207" s="82"/>
      <c r="AV207" s="82"/>
      <c r="AW207" s="1" t="s">
        <v>97</v>
      </c>
      <c r="AX207" s="1" t="s">
        <v>83</v>
      </c>
      <c r="AY207" s="1" t="s">
        <v>97</v>
      </c>
      <c r="AZ207" s="1" t="s">
        <v>82</v>
      </c>
      <c r="BA207" s="1" t="s">
        <v>82</v>
      </c>
      <c r="BB207" s="1" t="s">
        <v>82</v>
      </c>
      <c r="BC207" s="1" t="s">
        <v>82</v>
      </c>
      <c r="BD207" s="1" t="s">
        <v>147</v>
      </c>
    </row>
    <row r="208" spans="1:56" ht="196">
      <c r="A208" s="84" t="s">
        <v>488</v>
      </c>
      <c r="B208" s="88" t="s">
        <v>489</v>
      </c>
      <c r="C208" s="89" t="s">
        <v>79</v>
      </c>
      <c r="D208" s="87" t="s">
        <v>490</v>
      </c>
      <c r="E208" s="82" t="s">
        <v>1249</v>
      </c>
      <c r="F208" s="90" t="s">
        <v>73</v>
      </c>
      <c r="G208" s="85" t="s">
        <v>93</v>
      </c>
      <c r="H208" s="85" t="s">
        <v>93</v>
      </c>
      <c r="I208" s="85" t="s">
        <v>76</v>
      </c>
      <c r="J208" s="85" t="s">
        <v>77</v>
      </c>
      <c r="K208" s="85" t="s">
        <v>132</v>
      </c>
      <c r="L208" s="82" t="s">
        <v>81</v>
      </c>
      <c r="M208" s="82"/>
      <c r="N208" s="82"/>
      <c r="O208" s="82"/>
      <c r="P208" s="82"/>
      <c r="Q208" s="82"/>
      <c r="R208" s="82" t="s">
        <v>81</v>
      </c>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t="s">
        <v>81</v>
      </c>
      <c r="AQ208" s="82"/>
      <c r="AR208" s="82"/>
      <c r="AS208" s="82" t="s">
        <v>81</v>
      </c>
      <c r="AT208" s="82"/>
      <c r="AU208" s="82"/>
      <c r="AV208" s="82"/>
      <c r="AW208" s="1" t="s">
        <v>97</v>
      </c>
      <c r="AX208" s="1" t="s">
        <v>83</v>
      </c>
      <c r="AY208" s="1" t="s">
        <v>97</v>
      </c>
      <c r="AZ208" s="1" t="s">
        <v>82</v>
      </c>
      <c r="BA208" s="1" t="s">
        <v>82</v>
      </c>
      <c r="BB208" s="1" t="s">
        <v>82</v>
      </c>
      <c r="BC208" s="1" t="s">
        <v>82</v>
      </c>
      <c r="BD208" s="1" t="s">
        <v>147</v>
      </c>
    </row>
    <row r="209" spans="1:57" ht="238">
      <c r="A209" s="84" t="s">
        <v>491</v>
      </c>
      <c r="B209" s="88" t="s">
        <v>492</v>
      </c>
      <c r="C209" s="89" t="s">
        <v>79</v>
      </c>
      <c r="D209" s="87" t="s">
        <v>493</v>
      </c>
      <c r="E209" s="82" t="s">
        <v>1250</v>
      </c>
      <c r="F209" s="90" t="s">
        <v>73</v>
      </c>
      <c r="G209" s="85" t="s">
        <v>74</v>
      </c>
      <c r="H209" s="85" t="s">
        <v>93</v>
      </c>
      <c r="I209" s="85" t="s">
        <v>76</v>
      </c>
      <c r="J209" s="85" t="s">
        <v>77</v>
      </c>
      <c r="K209" s="85" t="s">
        <v>109</v>
      </c>
      <c r="L209" s="82" t="s">
        <v>81</v>
      </c>
      <c r="M209" s="82"/>
      <c r="N209" s="82" t="s">
        <v>81</v>
      </c>
      <c r="O209" s="82"/>
      <c r="P209" s="82"/>
      <c r="Q209" s="82"/>
      <c r="R209" s="82" t="s">
        <v>81</v>
      </c>
      <c r="S209" s="82"/>
      <c r="T209" s="82"/>
      <c r="U209" s="82"/>
      <c r="V209" s="82"/>
      <c r="W209" s="82"/>
      <c r="X209" s="82"/>
      <c r="Y209" s="82"/>
      <c r="Z209" s="82"/>
      <c r="AA209" s="82"/>
      <c r="AB209" s="82"/>
      <c r="AC209" s="82"/>
      <c r="AD209" s="82"/>
      <c r="AE209" s="82"/>
      <c r="AF209" s="82"/>
      <c r="AG209" s="82"/>
      <c r="AH209" s="82"/>
      <c r="AI209" s="82"/>
      <c r="AJ209" s="82"/>
      <c r="AK209" s="82"/>
      <c r="AL209" s="82" t="s">
        <v>81</v>
      </c>
      <c r="AM209" s="82" t="s">
        <v>81</v>
      </c>
      <c r="AN209" s="82" t="s">
        <v>81</v>
      </c>
      <c r="AO209" s="82" t="s">
        <v>81</v>
      </c>
      <c r="AP209" s="82" t="s">
        <v>81</v>
      </c>
      <c r="AQ209" s="82" t="s">
        <v>81</v>
      </c>
      <c r="AR209" s="82"/>
      <c r="AS209" s="82" t="s">
        <v>81</v>
      </c>
      <c r="AT209" s="82"/>
      <c r="AU209" s="82" t="s">
        <v>81</v>
      </c>
      <c r="AV209" s="82" t="s">
        <v>81</v>
      </c>
      <c r="AW209" s="1" t="s">
        <v>83</v>
      </c>
      <c r="AX209" s="1" t="s">
        <v>83</v>
      </c>
      <c r="AY209" s="1" t="s">
        <v>83</v>
      </c>
      <c r="AZ209" s="1" t="s">
        <v>83</v>
      </c>
      <c r="BA209" s="1" t="s">
        <v>83</v>
      </c>
      <c r="BB209" s="1" t="s">
        <v>83</v>
      </c>
      <c r="BC209" s="1" t="s">
        <v>83</v>
      </c>
      <c r="BD209" s="1" t="s">
        <v>147</v>
      </c>
    </row>
    <row r="210" spans="1:57" ht="280">
      <c r="A210" s="84" t="s">
        <v>494</v>
      </c>
      <c r="B210" s="88" t="s">
        <v>495</v>
      </c>
      <c r="C210" s="89" t="s">
        <v>79</v>
      </c>
      <c r="D210" s="87" t="s">
        <v>496</v>
      </c>
      <c r="E210" s="82" t="s">
        <v>1251</v>
      </c>
      <c r="F210" s="90" t="s">
        <v>73</v>
      </c>
      <c r="G210" s="85" t="s">
        <v>74</v>
      </c>
      <c r="H210" s="85" t="s">
        <v>93</v>
      </c>
      <c r="I210" s="85" t="s">
        <v>76</v>
      </c>
      <c r="J210" s="85" t="s">
        <v>77</v>
      </c>
      <c r="K210" s="85" t="s">
        <v>109</v>
      </c>
      <c r="L210" s="82" t="s">
        <v>81</v>
      </c>
      <c r="M210" s="82" t="s">
        <v>81</v>
      </c>
      <c r="N210" s="82"/>
      <c r="O210" s="82"/>
      <c r="P210" s="82"/>
      <c r="Q210" s="82"/>
      <c r="R210" s="82"/>
      <c r="S210" s="82" t="s">
        <v>81</v>
      </c>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1" t="s">
        <v>83</v>
      </c>
      <c r="AX210" s="1" t="s">
        <v>83</v>
      </c>
      <c r="AY210" s="1" t="s">
        <v>83</v>
      </c>
      <c r="AZ210" s="1" t="s">
        <v>83</v>
      </c>
      <c r="BA210" s="1" t="s">
        <v>83</v>
      </c>
      <c r="BB210" s="1" t="s">
        <v>83</v>
      </c>
      <c r="BC210" s="1" t="s">
        <v>83</v>
      </c>
      <c r="BD210" s="1" t="s">
        <v>147</v>
      </c>
    </row>
    <row r="211" spans="1:57" ht="409.5">
      <c r="A211" s="84" t="s">
        <v>497</v>
      </c>
      <c r="B211" s="85" t="s">
        <v>498</v>
      </c>
      <c r="C211" s="89" t="s">
        <v>79</v>
      </c>
      <c r="D211" s="87" t="s">
        <v>499</v>
      </c>
      <c r="E211" s="82" t="s">
        <v>1252</v>
      </c>
      <c r="F211" s="90" t="s">
        <v>73</v>
      </c>
      <c r="G211" s="85" t="s">
        <v>74</v>
      </c>
      <c r="H211" s="85" t="s">
        <v>88</v>
      </c>
      <c r="I211" s="85" t="s">
        <v>76</v>
      </c>
      <c r="J211" s="85" t="s">
        <v>77</v>
      </c>
      <c r="K211" s="85" t="s">
        <v>136</v>
      </c>
      <c r="L211" s="82" t="s">
        <v>81</v>
      </c>
      <c r="M211" s="82"/>
      <c r="N211" s="82"/>
      <c r="O211" s="82" t="s">
        <v>81</v>
      </c>
      <c r="P211" s="82"/>
      <c r="Q211" s="82"/>
      <c r="R211" s="82" t="s">
        <v>81</v>
      </c>
      <c r="S211" s="82" t="s">
        <v>81</v>
      </c>
      <c r="T211" s="82"/>
      <c r="U211" s="82"/>
      <c r="V211" s="82"/>
      <c r="W211" s="82"/>
      <c r="X211" s="82"/>
      <c r="Y211" s="82"/>
      <c r="Z211" s="82"/>
      <c r="AA211" s="82"/>
      <c r="AB211" s="82"/>
      <c r="AC211" s="82"/>
      <c r="AD211" s="82"/>
      <c r="AE211" s="82"/>
      <c r="AF211" s="82"/>
      <c r="AG211" s="82"/>
      <c r="AH211" s="82"/>
      <c r="AI211" s="82"/>
      <c r="AJ211" s="82"/>
      <c r="AK211" s="82"/>
      <c r="AL211" s="82"/>
      <c r="AM211" s="82"/>
      <c r="AN211" s="82" t="s">
        <v>81</v>
      </c>
      <c r="AO211" s="82"/>
      <c r="AP211" s="82"/>
      <c r="AQ211" s="82"/>
      <c r="AR211" s="82" t="s">
        <v>81</v>
      </c>
      <c r="AS211" s="82"/>
      <c r="AT211" s="82" t="s">
        <v>233</v>
      </c>
      <c r="AU211" s="82"/>
      <c r="AV211" s="82"/>
      <c r="AW211" s="1" t="s">
        <v>83</v>
      </c>
      <c r="AX211" s="1" t="s">
        <v>83</v>
      </c>
      <c r="AY211" s="1" t="s">
        <v>82</v>
      </c>
      <c r="AZ211" s="1" t="s">
        <v>82</v>
      </c>
      <c r="BA211" s="1" t="s">
        <v>82</v>
      </c>
      <c r="BB211" s="1" t="s">
        <v>82</v>
      </c>
      <c r="BC211" s="1" t="s">
        <v>82</v>
      </c>
      <c r="BD211" s="1" t="s">
        <v>147</v>
      </c>
    </row>
    <row r="212" spans="1:57" ht="308">
      <c r="A212" s="84" t="s">
        <v>500</v>
      </c>
      <c r="B212" s="91" t="s">
        <v>498</v>
      </c>
      <c r="C212" s="89" t="s">
        <v>79</v>
      </c>
      <c r="D212" s="87" t="s">
        <v>501</v>
      </c>
      <c r="E212" s="82" t="s">
        <v>1383</v>
      </c>
      <c r="F212" s="90" t="s">
        <v>73</v>
      </c>
      <c r="G212" s="85" t="s">
        <v>74</v>
      </c>
      <c r="H212" s="85" t="s">
        <v>88</v>
      </c>
      <c r="I212" s="85" t="s">
        <v>76</v>
      </c>
      <c r="J212" s="85" t="s">
        <v>77</v>
      </c>
      <c r="K212" s="85" t="s">
        <v>136</v>
      </c>
      <c r="L212" s="82" t="s">
        <v>81</v>
      </c>
      <c r="M212" s="82"/>
      <c r="N212" s="82"/>
      <c r="O212" s="82" t="s">
        <v>81</v>
      </c>
      <c r="P212" s="82"/>
      <c r="Q212" s="82"/>
      <c r="R212" s="82" t="s">
        <v>81</v>
      </c>
      <c r="S212" s="82" t="s">
        <v>81</v>
      </c>
      <c r="T212" s="82"/>
      <c r="U212" s="82"/>
      <c r="V212" s="82"/>
      <c r="W212" s="82"/>
      <c r="X212" s="82"/>
      <c r="Y212" s="82"/>
      <c r="Z212" s="82"/>
      <c r="AA212" s="82"/>
      <c r="AB212" s="82"/>
      <c r="AC212" s="82"/>
      <c r="AD212" s="82"/>
      <c r="AE212" s="82"/>
      <c r="AF212" s="82"/>
      <c r="AG212" s="82"/>
      <c r="AH212" s="82"/>
      <c r="AI212" s="82"/>
      <c r="AJ212" s="82"/>
      <c r="AK212" s="82"/>
      <c r="AL212" s="82"/>
      <c r="AM212" s="82"/>
      <c r="AN212" s="82" t="s">
        <v>81</v>
      </c>
      <c r="AO212" s="82"/>
      <c r="AP212" s="82"/>
      <c r="AQ212" s="82"/>
      <c r="AR212" s="82" t="s">
        <v>81</v>
      </c>
      <c r="AS212" s="82"/>
      <c r="AT212" s="82" t="s">
        <v>233</v>
      </c>
      <c r="AU212" s="82"/>
      <c r="AV212" s="82"/>
      <c r="AW212" s="1" t="s">
        <v>83</v>
      </c>
      <c r="AX212" s="1" t="s">
        <v>83</v>
      </c>
      <c r="AY212" s="1" t="s">
        <v>82</v>
      </c>
      <c r="AZ212" s="1" t="s">
        <v>82</v>
      </c>
      <c r="BA212" s="1" t="s">
        <v>82</v>
      </c>
      <c r="BB212" s="1" t="s">
        <v>82</v>
      </c>
      <c r="BC212" s="1" t="s">
        <v>82</v>
      </c>
      <c r="BD212" s="1" t="s">
        <v>147</v>
      </c>
    </row>
    <row r="213" spans="1:57" ht="266">
      <c r="A213" s="84" t="s">
        <v>502</v>
      </c>
      <c r="B213" s="91" t="s">
        <v>498</v>
      </c>
      <c r="C213" s="89" t="s">
        <v>79</v>
      </c>
      <c r="D213" s="87" t="s">
        <v>503</v>
      </c>
      <c r="E213" s="82" t="s">
        <v>1253</v>
      </c>
      <c r="F213" s="90" t="s">
        <v>73</v>
      </c>
      <c r="G213" s="85" t="s">
        <v>74</v>
      </c>
      <c r="H213" s="85" t="s">
        <v>88</v>
      </c>
      <c r="I213" s="85" t="s">
        <v>76</v>
      </c>
      <c r="J213" s="85" t="s">
        <v>77</v>
      </c>
      <c r="K213" s="82" t="s">
        <v>78</v>
      </c>
      <c r="L213" s="82" t="s">
        <v>81</v>
      </c>
      <c r="M213" s="82" t="s">
        <v>81</v>
      </c>
      <c r="N213" s="82" t="s">
        <v>81</v>
      </c>
      <c r="O213" s="82"/>
      <c r="P213" s="82"/>
      <c r="Q213" s="82"/>
      <c r="R213" s="82" t="s">
        <v>81</v>
      </c>
      <c r="S213" s="82"/>
      <c r="T213" s="82"/>
      <c r="U213" s="82"/>
      <c r="V213" s="82"/>
      <c r="W213" s="82"/>
      <c r="X213" s="82"/>
      <c r="Y213" s="82"/>
      <c r="Z213" s="82"/>
      <c r="AA213" s="82"/>
      <c r="AB213" s="82"/>
      <c r="AC213" s="82"/>
      <c r="AD213" s="82"/>
      <c r="AE213" s="82"/>
      <c r="AF213" s="82"/>
      <c r="AG213" s="82"/>
      <c r="AH213" s="82"/>
      <c r="AI213" s="82"/>
      <c r="AJ213" s="82"/>
      <c r="AK213" s="82"/>
      <c r="AL213" s="82"/>
      <c r="AM213" s="82"/>
      <c r="AN213" s="82" t="s">
        <v>81</v>
      </c>
      <c r="AO213" s="82"/>
      <c r="AP213" s="82"/>
      <c r="AQ213" s="82"/>
      <c r="AR213" s="82"/>
      <c r="AS213" s="82"/>
      <c r="AT213" s="82" t="s">
        <v>81</v>
      </c>
      <c r="AU213" s="82"/>
      <c r="AV213" s="82" t="s">
        <v>81</v>
      </c>
      <c r="AW213" s="1" t="s">
        <v>83</v>
      </c>
      <c r="AX213" s="1" t="s">
        <v>83</v>
      </c>
      <c r="AY213" s="1" t="s">
        <v>82</v>
      </c>
      <c r="AZ213" s="1" t="s">
        <v>82</v>
      </c>
      <c r="BA213" s="1" t="s">
        <v>82</v>
      </c>
      <c r="BB213" s="1" t="s">
        <v>82</v>
      </c>
      <c r="BC213" s="1" t="s">
        <v>82</v>
      </c>
      <c r="BD213" s="1" t="s">
        <v>147</v>
      </c>
    </row>
    <row r="214" spans="1:57" ht="336">
      <c r="A214" s="84" t="s">
        <v>504</v>
      </c>
      <c r="B214" s="91" t="s">
        <v>498</v>
      </c>
      <c r="C214" s="89" t="s">
        <v>79</v>
      </c>
      <c r="D214" s="87" t="s">
        <v>505</v>
      </c>
      <c r="E214" s="82" t="s">
        <v>1254</v>
      </c>
      <c r="F214" s="90" t="s">
        <v>73</v>
      </c>
      <c r="G214" s="85" t="s">
        <v>74</v>
      </c>
      <c r="H214" s="85" t="s">
        <v>88</v>
      </c>
      <c r="I214" s="85" t="s">
        <v>76</v>
      </c>
      <c r="J214" s="85" t="s">
        <v>77</v>
      </c>
      <c r="K214" s="85" t="s">
        <v>136</v>
      </c>
      <c r="L214" s="82" t="s">
        <v>81</v>
      </c>
      <c r="M214" s="82"/>
      <c r="N214" s="82"/>
      <c r="O214" s="82" t="s">
        <v>81</v>
      </c>
      <c r="P214" s="82"/>
      <c r="Q214" s="82"/>
      <c r="R214" s="82" t="s">
        <v>81</v>
      </c>
      <c r="S214" s="82"/>
      <c r="T214" s="82"/>
      <c r="U214" s="82"/>
      <c r="V214" s="82"/>
      <c r="W214" s="82"/>
      <c r="X214" s="82"/>
      <c r="Y214" s="82"/>
      <c r="Z214" s="82"/>
      <c r="AA214" s="82"/>
      <c r="AB214" s="82"/>
      <c r="AC214" s="82"/>
      <c r="AD214" s="82"/>
      <c r="AE214" s="82"/>
      <c r="AF214" s="82"/>
      <c r="AG214" s="82"/>
      <c r="AH214" s="82"/>
      <c r="AI214" s="82"/>
      <c r="AJ214" s="82"/>
      <c r="AK214" s="82"/>
      <c r="AL214" s="82"/>
      <c r="AM214" s="82"/>
      <c r="AN214" s="82" t="s">
        <v>81</v>
      </c>
      <c r="AO214" s="82"/>
      <c r="AP214" s="82"/>
      <c r="AQ214" s="82"/>
      <c r="AR214" s="82" t="s">
        <v>81</v>
      </c>
      <c r="AS214" s="82" t="s">
        <v>81</v>
      </c>
      <c r="AT214" s="82" t="s">
        <v>81</v>
      </c>
      <c r="AU214" s="82"/>
      <c r="AV214" s="82"/>
      <c r="AW214" s="1" t="s">
        <v>97</v>
      </c>
      <c r="AX214" s="1" t="s">
        <v>97</v>
      </c>
      <c r="AY214" s="1" t="s">
        <v>83</v>
      </c>
      <c r="AZ214" s="1" t="s">
        <v>82</v>
      </c>
      <c r="BA214" s="1" t="s">
        <v>82</v>
      </c>
      <c r="BB214" s="1" t="s">
        <v>82</v>
      </c>
      <c r="BC214" s="1" t="s">
        <v>82</v>
      </c>
      <c r="BD214" s="1" t="s">
        <v>84</v>
      </c>
      <c r="BE214" s="1" t="s">
        <v>506</v>
      </c>
    </row>
    <row r="215" spans="1:57" ht="210">
      <c r="A215" s="84" t="s">
        <v>507</v>
      </c>
      <c r="B215" s="91" t="s">
        <v>498</v>
      </c>
      <c r="C215" s="89" t="s">
        <v>79</v>
      </c>
      <c r="D215" s="87" t="s">
        <v>508</v>
      </c>
      <c r="E215" s="82" t="s">
        <v>1255</v>
      </c>
      <c r="F215" s="90" t="s">
        <v>73</v>
      </c>
      <c r="G215" s="85" t="s">
        <v>93</v>
      </c>
      <c r="H215" s="85" t="s">
        <v>93</v>
      </c>
      <c r="I215" s="85" t="s">
        <v>76</v>
      </c>
      <c r="J215" s="85" t="s">
        <v>77</v>
      </c>
      <c r="K215" s="85" t="s">
        <v>160</v>
      </c>
      <c r="L215" s="82" t="s">
        <v>81</v>
      </c>
      <c r="M215" s="82" t="s">
        <v>81</v>
      </c>
      <c r="N215" s="82"/>
      <c r="O215" s="82"/>
      <c r="P215" s="82" t="s">
        <v>81</v>
      </c>
      <c r="Q215" s="82" t="s">
        <v>81</v>
      </c>
      <c r="R215" s="82" t="s">
        <v>81</v>
      </c>
      <c r="S215" s="82" t="s">
        <v>81</v>
      </c>
      <c r="T215" s="82"/>
      <c r="U215" s="82"/>
      <c r="V215" s="82" t="s">
        <v>81</v>
      </c>
      <c r="W215" s="82"/>
      <c r="X215" s="82"/>
      <c r="Y215" s="82"/>
      <c r="Z215" s="82"/>
      <c r="AA215" s="82"/>
      <c r="AB215" s="82"/>
      <c r="AC215" s="82"/>
      <c r="AD215" s="82"/>
      <c r="AE215" s="82"/>
      <c r="AF215" s="82"/>
      <c r="AG215" s="82"/>
      <c r="AH215" s="82"/>
      <c r="AI215" s="82"/>
      <c r="AJ215" s="82"/>
      <c r="AK215" s="82"/>
      <c r="AL215" s="82"/>
      <c r="AM215" s="82"/>
      <c r="AN215" s="82" t="s">
        <v>81</v>
      </c>
      <c r="AO215" s="82"/>
      <c r="AP215" s="82"/>
      <c r="AQ215" s="82"/>
      <c r="AR215" s="82"/>
      <c r="AS215" s="82"/>
      <c r="AT215" s="82" t="s">
        <v>81</v>
      </c>
      <c r="AU215" s="82"/>
      <c r="AV215" s="82"/>
      <c r="AW215" s="1" t="s">
        <v>97</v>
      </c>
      <c r="AX215" s="1" t="s">
        <v>97</v>
      </c>
      <c r="AY215" s="1" t="s">
        <v>97</v>
      </c>
      <c r="AZ215" s="1" t="s">
        <v>83</v>
      </c>
      <c r="BA215" s="1" t="s">
        <v>82</v>
      </c>
      <c r="BB215" s="1" t="s">
        <v>82</v>
      </c>
      <c r="BC215" s="1" t="s">
        <v>82</v>
      </c>
      <c r="BD215" s="1" t="s">
        <v>84</v>
      </c>
      <c r="BE215" s="1" t="s">
        <v>509</v>
      </c>
    </row>
    <row r="216" spans="1:57" ht="210">
      <c r="A216" s="84" t="s">
        <v>510</v>
      </c>
      <c r="B216" s="91" t="s">
        <v>498</v>
      </c>
      <c r="C216" s="89" t="s">
        <v>79</v>
      </c>
      <c r="D216" s="87" t="s">
        <v>511</v>
      </c>
      <c r="E216" s="82" t="s">
        <v>1256</v>
      </c>
      <c r="F216" s="90" t="s">
        <v>73</v>
      </c>
      <c r="G216" s="85" t="s">
        <v>74</v>
      </c>
      <c r="H216" s="85" t="s">
        <v>75</v>
      </c>
      <c r="I216" s="85" t="s">
        <v>76</v>
      </c>
      <c r="J216" s="85" t="s">
        <v>77</v>
      </c>
      <c r="K216" s="85" t="s">
        <v>136</v>
      </c>
      <c r="L216" s="82" t="s">
        <v>81</v>
      </c>
      <c r="M216" s="82" t="s">
        <v>81</v>
      </c>
      <c r="N216" s="82" t="s">
        <v>81</v>
      </c>
      <c r="O216" s="82" t="s">
        <v>81</v>
      </c>
      <c r="P216" s="82" t="s">
        <v>81</v>
      </c>
      <c r="Q216" s="82" t="s">
        <v>81</v>
      </c>
      <c r="R216" s="82"/>
      <c r="S216" s="82"/>
      <c r="T216" s="82" t="s">
        <v>81</v>
      </c>
      <c r="U216" s="82"/>
      <c r="V216" s="82" t="s">
        <v>81</v>
      </c>
      <c r="W216" s="82"/>
      <c r="X216" s="82" t="s">
        <v>81</v>
      </c>
      <c r="Y216" s="82"/>
      <c r="Z216" s="82"/>
      <c r="AA216" s="82"/>
      <c r="AB216" s="82"/>
      <c r="AC216" s="82" t="s">
        <v>81</v>
      </c>
      <c r="AD216" s="82"/>
      <c r="AE216" s="82" t="s">
        <v>81</v>
      </c>
      <c r="AF216" s="82"/>
      <c r="AG216" s="82"/>
      <c r="AH216" s="82"/>
      <c r="AI216" s="82"/>
      <c r="AJ216" s="82"/>
      <c r="AK216" s="82"/>
      <c r="AL216" s="82"/>
      <c r="AM216" s="82"/>
      <c r="AN216" s="82"/>
      <c r="AO216" s="82"/>
      <c r="AP216" s="82"/>
      <c r="AQ216" s="82"/>
      <c r="AR216" s="82"/>
      <c r="AS216" s="82"/>
      <c r="AT216" s="82"/>
      <c r="AU216" s="82"/>
      <c r="AV216" s="82"/>
      <c r="AW216" s="1" t="s">
        <v>83</v>
      </c>
      <c r="AX216" s="1" t="s">
        <v>83</v>
      </c>
      <c r="AY216" s="1" t="s">
        <v>83</v>
      </c>
      <c r="AZ216" s="1" t="s">
        <v>83</v>
      </c>
      <c r="BA216" s="1" t="s">
        <v>82</v>
      </c>
      <c r="BB216" s="1" t="s">
        <v>82</v>
      </c>
      <c r="BC216" s="1" t="s">
        <v>82</v>
      </c>
      <c r="BD216" s="1" t="s">
        <v>147</v>
      </c>
    </row>
    <row r="217" spans="1:57" ht="238">
      <c r="A217" s="84" t="s">
        <v>512</v>
      </c>
      <c r="B217" s="88"/>
      <c r="C217" s="89" t="s">
        <v>79</v>
      </c>
      <c r="D217" s="87" t="s">
        <v>513</v>
      </c>
      <c r="E217" s="82" t="s">
        <v>1257</v>
      </c>
      <c r="F217" s="90" t="s">
        <v>73</v>
      </c>
      <c r="G217" s="85" t="s">
        <v>93</v>
      </c>
      <c r="H217" s="85" t="s">
        <v>93</v>
      </c>
      <c r="I217" s="85" t="s">
        <v>76</v>
      </c>
      <c r="J217" s="85" t="s">
        <v>77</v>
      </c>
      <c r="K217" s="85" t="s">
        <v>136</v>
      </c>
      <c r="L217" s="82"/>
      <c r="M217" s="82"/>
      <c r="N217" s="82"/>
      <c r="O217" s="82"/>
      <c r="P217" s="82" t="s">
        <v>81</v>
      </c>
      <c r="Q217" s="82"/>
      <c r="R217" s="82"/>
      <c r="S217" s="82"/>
      <c r="T217" s="82" t="s">
        <v>81</v>
      </c>
      <c r="U217" s="82"/>
      <c r="V217" s="82" t="s">
        <v>81</v>
      </c>
      <c r="W217" s="82"/>
      <c r="X217" s="82"/>
      <c r="Y217" s="82"/>
      <c r="Z217" s="82"/>
      <c r="AA217" s="82"/>
      <c r="AB217" s="82"/>
      <c r="AC217" s="82"/>
      <c r="AD217" s="82"/>
      <c r="AE217" s="82"/>
      <c r="AF217" s="82"/>
      <c r="AG217" s="82"/>
      <c r="AH217" s="82"/>
      <c r="AI217" s="82"/>
      <c r="AJ217" s="82"/>
      <c r="AK217" s="82"/>
      <c r="AL217" s="82"/>
      <c r="AM217" s="82"/>
      <c r="AN217" s="82"/>
      <c r="AO217" s="82" t="s">
        <v>81</v>
      </c>
      <c r="AP217" s="82"/>
      <c r="AQ217" s="82"/>
      <c r="AR217" s="82"/>
      <c r="AS217" s="82"/>
      <c r="AT217" s="82"/>
      <c r="AU217" s="82"/>
      <c r="AV217" s="82"/>
      <c r="AW217" s="1" t="s">
        <v>97</v>
      </c>
      <c r="AX217" s="1" t="s">
        <v>97</v>
      </c>
      <c r="AY217" s="1" t="s">
        <v>97</v>
      </c>
      <c r="AZ217" s="1" t="s">
        <v>83</v>
      </c>
      <c r="BA217" s="1" t="s">
        <v>83</v>
      </c>
      <c r="BB217" s="1" t="s">
        <v>83</v>
      </c>
      <c r="BC217" s="1" t="s">
        <v>97</v>
      </c>
      <c r="BD217" s="1" t="s">
        <v>147</v>
      </c>
      <c r="BE217" s="1" t="s">
        <v>514</v>
      </c>
    </row>
    <row r="218" spans="1:57" ht="84" hidden="1">
      <c r="A218" s="84" t="s">
        <v>86</v>
      </c>
      <c r="B218" s="91" t="s">
        <v>515</v>
      </c>
      <c r="C218" s="89"/>
      <c r="D218" s="87" t="s">
        <v>516</v>
      </c>
      <c r="E218" s="82" t="s">
        <v>1076</v>
      </c>
      <c r="F218" s="85" t="s">
        <v>73</v>
      </c>
      <c r="G218" s="85" t="s">
        <v>150</v>
      </c>
      <c r="H218" s="85"/>
      <c r="I218" s="85" t="s">
        <v>76</v>
      </c>
      <c r="J218" s="85"/>
      <c r="K218" s="85"/>
      <c r="L218" s="82" t="s">
        <v>79</v>
      </c>
      <c r="M218" s="82"/>
      <c r="N218" s="82"/>
      <c r="O218" s="82"/>
      <c r="P218" s="82" t="s">
        <v>81</v>
      </c>
      <c r="Q218" s="82" t="s">
        <v>81</v>
      </c>
      <c r="R218" s="82"/>
      <c r="S218" s="82"/>
      <c r="T218" s="82" t="s">
        <v>81</v>
      </c>
      <c r="U218" s="82"/>
      <c r="V218" s="82" t="s">
        <v>81</v>
      </c>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row>
    <row r="219" spans="1:57" ht="196" hidden="1">
      <c r="A219" s="84" t="s">
        <v>86</v>
      </c>
      <c r="B219" s="88"/>
      <c r="C219" s="89"/>
      <c r="D219" s="87" t="s">
        <v>517</v>
      </c>
      <c r="E219" s="82" t="s">
        <v>1095</v>
      </c>
      <c r="F219" s="90"/>
      <c r="G219" s="85" t="s">
        <v>150</v>
      </c>
      <c r="H219" s="85"/>
      <c r="I219" s="85" t="s">
        <v>76</v>
      </c>
      <c r="J219" s="85"/>
      <c r="K219" s="85"/>
      <c r="L219" s="82" t="s">
        <v>79</v>
      </c>
      <c r="M219" s="82"/>
      <c r="N219" s="82"/>
      <c r="O219" s="82"/>
      <c r="P219" s="82"/>
      <c r="Q219" s="82" t="s">
        <v>81</v>
      </c>
      <c r="R219" s="82"/>
      <c r="S219" s="82"/>
      <c r="T219" s="82"/>
      <c r="U219" s="82"/>
      <c r="V219" s="82"/>
      <c r="W219" s="82"/>
      <c r="X219" s="82"/>
      <c r="Y219" s="82"/>
      <c r="Z219" s="82" t="s">
        <v>81</v>
      </c>
      <c r="AA219" s="82" t="s">
        <v>81</v>
      </c>
      <c r="AB219" s="82"/>
      <c r="AC219" s="82" t="s">
        <v>81</v>
      </c>
      <c r="AD219" s="82"/>
      <c r="AE219" s="82" t="s">
        <v>81</v>
      </c>
      <c r="AF219" s="82" t="s">
        <v>81</v>
      </c>
      <c r="AG219" s="82" t="s">
        <v>81</v>
      </c>
      <c r="AH219" s="82"/>
      <c r="AI219" s="82"/>
      <c r="AJ219" s="82"/>
      <c r="AK219" s="82"/>
      <c r="AL219" s="82"/>
      <c r="AM219" s="82"/>
      <c r="AN219" s="82"/>
      <c r="AO219" s="82"/>
      <c r="AP219" s="82"/>
      <c r="AQ219" s="82"/>
      <c r="AR219" s="82"/>
      <c r="AS219" s="82"/>
      <c r="AT219" s="82"/>
      <c r="AU219" s="82"/>
      <c r="AV219" s="82"/>
      <c r="AW219" s="1" t="s">
        <v>83</v>
      </c>
      <c r="AX219" s="1" t="s">
        <v>97</v>
      </c>
      <c r="AY219" s="1" t="s">
        <v>82</v>
      </c>
      <c r="AZ219" s="1" t="s">
        <v>83</v>
      </c>
      <c r="BA219" s="1" t="s">
        <v>82</v>
      </c>
      <c r="BB219" s="1" t="s">
        <v>82</v>
      </c>
      <c r="BC219" s="1" t="s">
        <v>82</v>
      </c>
      <c r="BD219" s="1" t="s">
        <v>147</v>
      </c>
      <c r="BE219" s="1" t="s">
        <v>261</v>
      </c>
    </row>
    <row r="220" spans="1:57" ht="409.5" hidden="1">
      <c r="A220" s="84" t="s">
        <v>86</v>
      </c>
      <c r="B220" s="88" t="s">
        <v>518</v>
      </c>
      <c r="C220" s="89" t="s">
        <v>79</v>
      </c>
      <c r="D220" s="87" t="s">
        <v>148</v>
      </c>
      <c r="E220" s="82" t="s">
        <v>1082</v>
      </c>
      <c r="F220" s="90"/>
      <c r="G220" s="85" t="s">
        <v>74</v>
      </c>
      <c r="H220" s="85" t="s">
        <v>88</v>
      </c>
      <c r="I220" s="85" t="s">
        <v>76</v>
      </c>
      <c r="J220" s="85"/>
      <c r="K220" s="85"/>
      <c r="L220" s="82" t="s">
        <v>79</v>
      </c>
      <c r="M220" s="82"/>
      <c r="N220" s="82"/>
      <c r="O220" s="82"/>
      <c r="P220" s="82"/>
      <c r="Q220" s="82" t="s">
        <v>81</v>
      </c>
      <c r="R220" s="82"/>
      <c r="S220" s="82"/>
      <c r="T220" s="82"/>
      <c r="U220" s="82"/>
      <c r="V220" s="82"/>
      <c r="W220" s="82"/>
      <c r="X220" s="82"/>
      <c r="Y220" s="82"/>
      <c r="Z220" s="82" t="s">
        <v>81</v>
      </c>
      <c r="AA220" s="82" t="s">
        <v>81</v>
      </c>
      <c r="AB220" s="82"/>
      <c r="AC220" s="82" t="s">
        <v>81</v>
      </c>
      <c r="AD220" s="82"/>
      <c r="AE220" s="82" t="s">
        <v>81</v>
      </c>
      <c r="AF220" s="82" t="s">
        <v>81</v>
      </c>
      <c r="AG220" s="82" t="s">
        <v>81</v>
      </c>
      <c r="AH220" s="82"/>
      <c r="AI220" s="82"/>
      <c r="AJ220" s="82"/>
      <c r="AK220" s="82"/>
      <c r="AL220" s="82"/>
      <c r="AM220" s="82"/>
      <c r="AN220" s="82"/>
      <c r="AO220" s="82"/>
      <c r="AP220" s="82"/>
      <c r="AQ220" s="82"/>
      <c r="AR220" s="82"/>
      <c r="AS220" s="82"/>
      <c r="AT220" s="82"/>
      <c r="AU220" s="82"/>
      <c r="AV220" s="82"/>
    </row>
    <row r="221" spans="1:57" ht="84">
      <c r="A221" s="84" t="s">
        <v>519</v>
      </c>
      <c r="B221" s="91" t="s">
        <v>515</v>
      </c>
      <c r="C221" s="89" t="s">
        <v>79</v>
      </c>
      <c r="D221" s="87" t="s">
        <v>520</v>
      </c>
      <c r="E221" s="82" t="s">
        <v>1147</v>
      </c>
      <c r="F221" s="90" t="s">
        <v>102</v>
      </c>
      <c r="G221" s="85" t="s">
        <v>74</v>
      </c>
      <c r="H221" s="85" t="s">
        <v>75</v>
      </c>
      <c r="I221" s="85" t="s">
        <v>76</v>
      </c>
      <c r="J221" s="85" t="s">
        <v>77</v>
      </c>
      <c r="K221" s="82" t="s">
        <v>78</v>
      </c>
      <c r="L221" s="82" t="s">
        <v>81</v>
      </c>
      <c r="M221" s="82" t="s">
        <v>81</v>
      </c>
      <c r="N221" s="82"/>
      <c r="O221" s="82"/>
      <c r="P221" s="82" t="s">
        <v>81</v>
      </c>
      <c r="Q221" s="82" t="s">
        <v>81</v>
      </c>
      <c r="R221" s="82"/>
      <c r="S221" s="82"/>
      <c r="T221" s="82"/>
      <c r="U221" s="82"/>
      <c r="V221" s="82"/>
      <c r="W221" s="82"/>
      <c r="X221" s="82"/>
      <c r="Y221" s="82"/>
      <c r="Z221" s="82" t="s">
        <v>81</v>
      </c>
      <c r="AA221" s="82" t="s">
        <v>81</v>
      </c>
      <c r="AB221" s="82"/>
      <c r="AC221" s="82" t="s">
        <v>81</v>
      </c>
      <c r="AD221" s="82"/>
      <c r="AE221" s="82" t="s">
        <v>81</v>
      </c>
      <c r="AF221" s="82" t="s">
        <v>81</v>
      </c>
      <c r="AG221" s="82" t="s">
        <v>81</v>
      </c>
      <c r="AH221" s="82"/>
      <c r="AI221" s="82"/>
      <c r="AJ221" s="82"/>
      <c r="AK221" s="82"/>
      <c r="AL221" s="82"/>
      <c r="AM221" s="82"/>
      <c r="AN221" s="82"/>
      <c r="AO221" s="82"/>
      <c r="AP221" s="82"/>
      <c r="AQ221" s="82"/>
      <c r="AR221" s="82"/>
      <c r="AS221" s="82"/>
      <c r="AT221" s="82"/>
      <c r="AU221" s="82"/>
      <c r="AV221" s="82"/>
      <c r="AW221" s="1" t="s">
        <v>83</v>
      </c>
      <c r="AX221" s="1" t="s">
        <v>83</v>
      </c>
      <c r="AY221" s="1" t="s">
        <v>83</v>
      </c>
      <c r="AZ221" s="1" t="s">
        <v>83</v>
      </c>
      <c r="BA221" s="1" t="s">
        <v>82</v>
      </c>
      <c r="BB221" s="1" t="s">
        <v>82</v>
      </c>
      <c r="BC221" s="1" t="s">
        <v>82</v>
      </c>
      <c r="BD221" s="1" t="s">
        <v>147</v>
      </c>
    </row>
    <row r="222" spans="1:57" ht="84" hidden="1">
      <c r="A222" s="84" t="s">
        <v>86</v>
      </c>
      <c r="B222" s="91" t="s">
        <v>515</v>
      </c>
      <c r="C222" s="89"/>
      <c r="D222" s="87" t="s">
        <v>322</v>
      </c>
      <c r="E222" s="82" t="s">
        <v>1076</v>
      </c>
      <c r="F222" s="90"/>
      <c r="G222" s="85" t="s">
        <v>150</v>
      </c>
      <c r="H222" s="85"/>
      <c r="I222" s="85" t="s">
        <v>76</v>
      </c>
      <c r="J222" s="85"/>
      <c r="K222" s="85"/>
      <c r="L222" s="82" t="s">
        <v>79</v>
      </c>
      <c r="M222" s="82"/>
      <c r="N222" s="82"/>
      <c r="O222" s="82"/>
      <c r="P222" s="82"/>
      <c r="Q222" s="82" t="s">
        <v>81</v>
      </c>
      <c r="R222" s="82"/>
      <c r="S222" s="82"/>
      <c r="T222" s="82"/>
      <c r="U222" s="82"/>
      <c r="V222" s="82"/>
      <c r="W222" s="82"/>
      <c r="X222" s="82"/>
      <c r="Y222" s="82"/>
      <c r="Z222" s="82"/>
      <c r="AA222" s="82"/>
      <c r="AB222" s="82"/>
      <c r="AC222" s="82"/>
      <c r="AD222" s="82"/>
      <c r="AE222" s="82" t="s">
        <v>81</v>
      </c>
      <c r="AF222" s="82" t="s">
        <v>81</v>
      </c>
      <c r="AG222" s="82" t="s">
        <v>81</v>
      </c>
      <c r="AH222" s="82"/>
      <c r="AI222" s="82"/>
      <c r="AJ222" s="82"/>
      <c r="AK222" s="82"/>
      <c r="AL222" s="82"/>
      <c r="AM222" s="82"/>
      <c r="AN222" s="82"/>
      <c r="AO222" s="82"/>
      <c r="AP222" s="82"/>
      <c r="AQ222" s="82"/>
      <c r="AR222" s="82"/>
      <c r="AS222" s="82"/>
      <c r="AT222" s="82"/>
      <c r="AU222" s="82"/>
      <c r="AV222" s="82"/>
    </row>
    <row r="223" spans="1:57" ht="84" hidden="1">
      <c r="A223" s="84" t="s">
        <v>86</v>
      </c>
      <c r="B223" s="91" t="s">
        <v>515</v>
      </c>
      <c r="C223" s="89"/>
      <c r="D223" s="87" t="s">
        <v>318</v>
      </c>
      <c r="E223" s="82" t="s">
        <v>1076</v>
      </c>
      <c r="F223" s="90"/>
      <c r="G223" s="85" t="s">
        <v>150</v>
      </c>
      <c r="H223" s="85"/>
      <c r="I223" s="85" t="s">
        <v>76</v>
      </c>
      <c r="J223" s="85"/>
      <c r="K223" s="85"/>
      <c r="L223" s="82" t="s">
        <v>79</v>
      </c>
      <c r="M223" s="82"/>
      <c r="N223" s="82"/>
      <c r="O223" s="82"/>
      <c r="P223" s="82"/>
      <c r="Q223" s="82" t="s">
        <v>81</v>
      </c>
      <c r="R223" s="82"/>
      <c r="S223" s="82"/>
      <c r="T223" s="82"/>
      <c r="U223" s="82"/>
      <c r="V223" s="82"/>
      <c r="W223" s="82"/>
      <c r="X223" s="82"/>
      <c r="Y223" s="82"/>
      <c r="Z223" s="82"/>
      <c r="AA223" s="82"/>
      <c r="AB223" s="82"/>
      <c r="AC223" s="82"/>
      <c r="AD223" s="82"/>
      <c r="AE223" s="82" t="s">
        <v>81</v>
      </c>
      <c r="AF223" s="82" t="s">
        <v>81</v>
      </c>
      <c r="AG223" s="82" t="s">
        <v>81</v>
      </c>
      <c r="AH223" s="82"/>
      <c r="AI223" s="82"/>
      <c r="AJ223" s="82"/>
      <c r="AK223" s="82"/>
      <c r="AL223" s="82"/>
      <c r="AM223" s="82"/>
      <c r="AN223" s="82"/>
      <c r="AO223" s="82"/>
      <c r="AP223" s="82"/>
      <c r="AQ223" s="82"/>
      <c r="AR223" s="82"/>
      <c r="AS223" s="82"/>
      <c r="AT223" s="82"/>
      <c r="AU223" s="82"/>
      <c r="AV223" s="82"/>
    </row>
    <row r="224" spans="1:57" ht="84">
      <c r="A224" s="84" t="s">
        <v>521</v>
      </c>
      <c r="B224" s="91" t="s">
        <v>515</v>
      </c>
      <c r="C224" s="89" t="s">
        <v>79</v>
      </c>
      <c r="D224" s="87" t="s">
        <v>522</v>
      </c>
      <c r="E224" s="82" t="s">
        <v>1148</v>
      </c>
      <c r="F224" s="90" t="s">
        <v>102</v>
      </c>
      <c r="G224" s="85" t="s">
        <v>74</v>
      </c>
      <c r="H224" s="85" t="s">
        <v>75</v>
      </c>
      <c r="I224" s="85" t="s">
        <v>76</v>
      </c>
      <c r="J224" s="85" t="s">
        <v>131</v>
      </c>
      <c r="K224" s="85" t="s">
        <v>109</v>
      </c>
      <c r="L224" s="82" t="s">
        <v>81</v>
      </c>
      <c r="M224" s="82" t="s">
        <v>81</v>
      </c>
      <c r="N224" s="82"/>
      <c r="O224" s="82"/>
      <c r="P224" s="82"/>
      <c r="Q224" s="82" t="s">
        <v>81</v>
      </c>
      <c r="R224" s="82"/>
      <c r="S224" s="82"/>
      <c r="T224" s="82"/>
      <c r="U224" s="82" t="s">
        <v>81</v>
      </c>
      <c r="V224" s="82"/>
      <c r="W224" s="82" t="s">
        <v>81</v>
      </c>
      <c r="X224" s="82"/>
      <c r="Y224" s="82"/>
      <c r="Z224" s="82" t="s">
        <v>81</v>
      </c>
      <c r="AA224" s="82"/>
      <c r="AB224" s="82"/>
      <c r="AC224" s="82"/>
      <c r="AD224" s="82"/>
      <c r="AE224" s="82"/>
      <c r="AF224" s="82" t="s">
        <v>81</v>
      </c>
      <c r="AG224" s="82" t="s">
        <v>81</v>
      </c>
      <c r="AH224" s="82"/>
      <c r="AI224" s="82"/>
      <c r="AJ224" s="82"/>
      <c r="AK224" s="82"/>
      <c r="AL224" s="82"/>
      <c r="AM224" s="82"/>
      <c r="AN224" s="82"/>
      <c r="AO224" s="82"/>
      <c r="AP224" s="82"/>
      <c r="AQ224" s="82"/>
      <c r="AR224" s="82"/>
      <c r="AS224" s="82"/>
      <c r="AT224" s="82"/>
      <c r="AU224" s="82"/>
      <c r="AV224" s="82"/>
      <c r="AW224" s="1" t="s">
        <v>82</v>
      </c>
      <c r="AX224" s="1" t="s">
        <v>83</v>
      </c>
      <c r="AY224" s="1" t="s">
        <v>83</v>
      </c>
      <c r="AZ224" s="1" t="s">
        <v>83</v>
      </c>
      <c r="BA224" s="1" t="s">
        <v>82</v>
      </c>
      <c r="BB224" s="1" t="s">
        <v>82</v>
      </c>
      <c r="BC224" s="1" t="s">
        <v>82</v>
      </c>
      <c r="BD224" s="1" t="s">
        <v>147</v>
      </c>
    </row>
    <row r="225" spans="1:56" ht="84" hidden="1">
      <c r="A225" s="84" t="s">
        <v>86</v>
      </c>
      <c r="B225" s="91" t="s">
        <v>515</v>
      </c>
      <c r="C225" s="89"/>
      <c r="D225" s="87" t="s">
        <v>523</v>
      </c>
      <c r="E225" s="82" t="s">
        <v>1076</v>
      </c>
      <c r="F225" s="90"/>
      <c r="G225" s="85" t="s">
        <v>74</v>
      </c>
      <c r="H225" s="85"/>
      <c r="I225" s="85" t="s">
        <v>76</v>
      </c>
      <c r="J225" s="85"/>
      <c r="K225" s="85"/>
      <c r="L225" s="82"/>
      <c r="M225" s="82"/>
      <c r="N225" s="82"/>
      <c r="O225" s="82"/>
      <c r="P225" s="82"/>
      <c r="Q225" s="82" t="s">
        <v>81</v>
      </c>
      <c r="R225" s="82"/>
      <c r="S225" s="82"/>
      <c r="T225" s="82" t="s">
        <v>81</v>
      </c>
      <c r="U225" s="82"/>
      <c r="V225" s="82"/>
      <c r="W225" s="82"/>
      <c r="X225" s="82"/>
      <c r="Y225" s="82"/>
      <c r="Z225" s="82"/>
      <c r="AA225" s="82"/>
      <c r="AB225" s="82"/>
      <c r="AC225" s="82" t="s">
        <v>81</v>
      </c>
      <c r="AD225" s="82"/>
      <c r="AE225" s="82"/>
      <c r="AF225" s="82"/>
      <c r="AG225" s="82"/>
      <c r="AH225" s="82"/>
      <c r="AI225" s="82"/>
      <c r="AJ225" s="82"/>
      <c r="AK225" s="82"/>
      <c r="AL225" s="82"/>
      <c r="AM225" s="82"/>
      <c r="AN225" s="82"/>
      <c r="AO225" s="82"/>
      <c r="AP225" s="82"/>
      <c r="AQ225" s="82"/>
      <c r="AR225" s="82"/>
      <c r="AS225" s="82"/>
      <c r="AT225" s="82"/>
      <c r="AU225" s="82"/>
      <c r="AV225" s="82"/>
    </row>
    <row r="226" spans="1:56" ht="280">
      <c r="A226" s="84" t="s">
        <v>524</v>
      </c>
      <c r="B226" s="88" t="s">
        <v>525</v>
      </c>
      <c r="C226" s="89" t="s">
        <v>79</v>
      </c>
      <c r="D226" s="87" t="s">
        <v>526</v>
      </c>
      <c r="E226" s="82" t="s">
        <v>1258</v>
      </c>
      <c r="F226" s="90" t="s">
        <v>73</v>
      </c>
      <c r="G226" s="85" t="s">
        <v>384</v>
      </c>
      <c r="H226" s="85" t="s">
        <v>88</v>
      </c>
      <c r="I226" s="85" t="s">
        <v>76</v>
      </c>
      <c r="J226" s="85" t="s">
        <v>77</v>
      </c>
      <c r="K226" s="85" t="s">
        <v>78</v>
      </c>
      <c r="L226" s="82" t="s">
        <v>81</v>
      </c>
      <c r="M226" s="82" t="s">
        <v>81</v>
      </c>
      <c r="N226" s="82"/>
      <c r="O226" s="82"/>
      <c r="P226" s="82"/>
      <c r="Q226" s="82" t="s">
        <v>81</v>
      </c>
      <c r="R226" s="82"/>
      <c r="S226" s="82"/>
      <c r="T226" s="82" t="s">
        <v>81</v>
      </c>
      <c r="U226" s="82" t="s">
        <v>81</v>
      </c>
      <c r="V226" s="82" t="s">
        <v>81</v>
      </c>
      <c r="W226" s="82" t="s">
        <v>81</v>
      </c>
      <c r="X226" s="82" t="s">
        <v>81</v>
      </c>
      <c r="Y226" s="82" t="s">
        <v>81</v>
      </c>
      <c r="Z226" s="82" t="s">
        <v>81</v>
      </c>
      <c r="AA226" s="82" t="s">
        <v>81</v>
      </c>
      <c r="AB226" s="82" t="s">
        <v>81</v>
      </c>
      <c r="AC226" s="82" t="s">
        <v>81</v>
      </c>
      <c r="AD226" s="82" t="s">
        <v>81</v>
      </c>
      <c r="AE226" s="82" t="s">
        <v>81</v>
      </c>
      <c r="AF226" s="82" t="s">
        <v>81</v>
      </c>
      <c r="AG226" s="82" t="s">
        <v>81</v>
      </c>
      <c r="AH226" s="82" t="s">
        <v>81</v>
      </c>
      <c r="AI226" s="82" t="s">
        <v>81</v>
      </c>
      <c r="AJ226" s="82"/>
      <c r="AK226" s="82"/>
      <c r="AL226" s="82"/>
      <c r="AM226" s="82"/>
      <c r="AN226" s="82"/>
      <c r="AO226" s="82"/>
      <c r="AP226" s="82"/>
      <c r="AQ226" s="82"/>
      <c r="AR226" s="82"/>
      <c r="AS226" s="82"/>
      <c r="AT226" s="82"/>
      <c r="AU226" s="82"/>
      <c r="AV226" s="82"/>
      <c r="AW226" s="1" t="s">
        <v>82</v>
      </c>
      <c r="AX226" s="1" t="s">
        <v>83</v>
      </c>
      <c r="AY226" s="1" t="s">
        <v>83</v>
      </c>
      <c r="AZ226" s="1" t="s">
        <v>82</v>
      </c>
      <c r="BA226" s="1" t="s">
        <v>82</v>
      </c>
      <c r="BB226" s="1" t="s">
        <v>82</v>
      </c>
      <c r="BC226" s="1" t="s">
        <v>82</v>
      </c>
      <c r="BD226" s="1" t="s">
        <v>147</v>
      </c>
    </row>
    <row r="227" spans="1:56" ht="322">
      <c r="A227" s="84" t="s">
        <v>527</v>
      </c>
      <c r="B227" s="88" t="s">
        <v>528</v>
      </c>
      <c r="C227" s="89" t="s">
        <v>79</v>
      </c>
      <c r="D227" s="87" t="s">
        <v>529</v>
      </c>
      <c r="E227" s="82" t="s">
        <v>1384</v>
      </c>
      <c r="F227" s="90" t="s">
        <v>73</v>
      </c>
      <c r="G227" s="85" t="s">
        <v>384</v>
      </c>
      <c r="H227" s="85" t="s">
        <v>88</v>
      </c>
      <c r="I227" s="85" t="s">
        <v>76</v>
      </c>
      <c r="J227" s="85" t="s">
        <v>77</v>
      </c>
      <c r="K227" s="85" t="s">
        <v>78</v>
      </c>
      <c r="L227" s="82" t="s">
        <v>81</v>
      </c>
      <c r="M227" s="82" t="s">
        <v>81</v>
      </c>
      <c r="N227" s="82"/>
      <c r="O227" s="82"/>
      <c r="P227" s="82"/>
      <c r="Q227" s="82"/>
      <c r="R227" s="82" t="s">
        <v>81</v>
      </c>
      <c r="S227" s="82"/>
      <c r="T227" s="82"/>
      <c r="U227" s="82"/>
      <c r="V227" s="82"/>
      <c r="W227" s="82"/>
      <c r="X227" s="82"/>
      <c r="Y227" s="82"/>
      <c r="Z227" s="82"/>
      <c r="AA227" s="82"/>
      <c r="AB227" s="82"/>
      <c r="AC227" s="82"/>
      <c r="AD227" s="82"/>
      <c r="AE227" s="82"/>
      <c r="AF227" s="82"/>
      <c r="AG227" s="82"/>
      <c r="AH227" s="82"/>
      <c r="AI227" s="82"/>
      <c r="AJ227" s="82" t="s">
        <v>81</v>
      </c>
      <c r="AK227" s="82" t="s">
        <v>81</v>
      </c>
      <c r="AL227" s="82" t="s">
        <v>81</v>
      </c>
      <c r="AM227" s="82" t="s">
        <v>81</v>
      </c>
      <c r="AN227" s="82" t="s">
        <v>81</v>
      </c>
      <c r="AO227" s="82" t="s">
        <v>81</v>
      </c>
      <c r="AP227" s="82" t="s">
        <v>81</v>
      </c>
      <c r="AQ227" s="82" t="s">
        <v>81</v>
      </c>
      <c r="AR227" s="82" t="s">
        <v>81</v>
      </c>
      <c r="AS227" s="82" t="s">
        <v>81</v>
      </c>
      <c r="AT227" s="82" t="s">
        <v>81</v>
      </c>
      <c r="AU227" s="82" t="s">
        <v>81</v>
      </c>
      <c r="AV227" s="82" t="s">
        <v>81</v>
      </c>
      <c r="AW227" s="1" t="s">
        <v>82</v>
      </c>
      <c r="AX227" s="1" t="s">
        <v>83</v>
      </c>
      <c r="AY227" s="1" t="s">
        <v>83</v>
      </c>
      <c r="AZ227" s="1" t="s">
        <v>82</v>
      </c>
      <c r="BA227" s="1" t="s">
        <v>82</v>
      </c>
      <c r="BB227" s="1" t="s">
        <v>82</v>
      </c>
      <c r="BC227" s="1" t="s">
        <v>82</v>
      </c>
      <c r="BD227" s="1" t="s">
        <v>147</v>
      </c>
    </row>
    <row r="228" spans="1:56" ht="196">
      <c r="A228" s="84" t="s">
        <v>530</v>
      </c>
      <c r="B228" s="88" t="s">
        <v>531</v>
      </c>
      <c r="C228" s="89" t="s">
        <v>79</v>
      </c>
      <c r="D228" s="87" t="s">
        <v>532</v>
      </c>
      <c r="E228" s="82" t="s">
        <v>1259</v>
      </c>
      <c r="F228" s="90" t="s">
        <v>73</v>
      </c>
      <c r="G228" s="85" t="s">
        <v>74</v>
      </c>
      <c r="H228" s="85" t="s">
        <v>88</v>
      </c>
      <c r="I228" s="85" t="s">
        <v>76</v>
      </c>
      <c r="J228" s="85" t="s">
        <v>77</v>
      </c>
      <c r="K228" s="82" t="s">
        <v>78</v>
      </c>
      <c r="L228" s="82" t="s">
        <v>81</v>
      </c>
      <c r="M228" s="82" t="s">
        <v>81</v>
      </c>
      <c r="N228" s="82"/>
      <c r="O228" s="82"/>
      <c r="P228" s="82"/>
      <c r="Q228" s="82"/>
      <c r="R228" s="82" t="s">
        <v>81</v>
      </c>
      <c r="S228" s="82"/>
      <c r="T228" s="82"/>
      <c r="U228" s="82"/>
      <c r="V228" s="82"/>
      <c r="W228" s="82"/>
      <c r="X228" s="82"/>
      <c r="Y228" s="82"/>
      <c r="Z228" s="82"/>
      <c r="AA228" s="82"/>
      <c r="AB228" s="82"/>
      <c r="AC228" s="82"/>
      <c r="AD228" s="82"/>
      <c r="AE228" s="82"/>
      <c r="AF228" s="82"/>
      <c r="AG228" s="82"/>
      <c r="AH228" s="82"/>
      <c r="AI228" s="82"/>
      <c r="AJ228" s="82" t="s">
        <v>81</v>
      </c>
      <c r="AK228" s="82" t="s">
        <v>81</v>
      </c>
      <c r="AL228" s="82" t="s">
        <v>81</v>
      </c>
      <c r="AM228" s="82" t="s">
        <v>81</v>
      </c>
      <c r="AN228" s="82"/>
      <c r="AO228" s="82" t="s">
        <v>81</v>
      </c>
      <c r="AP228" s="82" t="s">
        <v>81</v>
      </c>
      <c r="AQ228" s="82" t="s">
        <v>81</v>
      </c>
      <c r="AR228" s="82" t="s">
        <v>81</v>
      </c>
      <c r="AS228" s="82" t="s">
        <v>81</v>
      </c>
      <c r="AT228" s="82"/>
      <c r="AU228" s="82" t="s">
        <v>81</v>
      </c>
      <c r="AV228" s="82" t="s">
        <v>81</v>
      </c>
      <c r="AW228" s="1" t="s">
        <v>82</v>
      </c>
      <c r="AX228" s="1" t="s">
        <v>83</v>
      </c>
      <c r="AY228" s="1" t="s">
        <v>82</v>
      </c>
      <c r="AZ228" s="1" t="s">
        <v>82</v>
      </c>
      <c r="BA228" s="1" t="s">
        <v>82</v>
      </c>
      <c r="BB228" s="1" t="s">
        <v>82</v>
      </c>
      <c r="BC228" s="1" t="s">
        <v>82</v>
      </c>
      <c r="BD228" s="1" t="s">
        <v>147</v>
      </c>
    </row>
    <row r="229" spans="1:56" ht="210">
      <c r="A229" s="84" t="s">
        <v>533</v>
      </c>
      <c r="B229" s="88" t="s">
        <v>534</v>
      </c>
      <c r="C229" s="89" t="s">
        <v>79</v>
      </c>
      <c r="D229" s="87" t="s">
        <v>535</v>
      </c>
      <c r="E229" s="82" t="s">
        <v>1260</v>
      </c>
      <c r="F229" s="90" t="s">
        <v>73</v>
      </c>
      <c r="G229" s="85" t="s">
        <v>74</v>
      </c>
      <c r="H229" s="85" t="s">
        <v>75</v>
      </c>
      <c r="I229" s="85" t="s">
        <v>76</v>
      </c>
      <c r="J229" s="85" t="s">
        <v>131</v>
      </c>
      <c r="K229" s="85" t="s">
        <v>109</v>
      </c>
      <c r="L229" s="82" t="s">
        <v>81</v>
      </c>
      <c r="M229" s="82" t="s">
        <v>81</v>
      </c>
      <c r="N229" s="82"/>
      <c r="O229" s="82"/>
      <c r="P229" s="82"/>
      <c r="Q229" s="82" t="s">
        <v>81</v>
      </c>
      <c r="R229" s="82"/>
      <c r="S229" s="82"/>
      <c r="T229" s="82" t="s">
        <v>81</v>
      </c>
      <c r="U229" s="82" t="s">
        <v>81</v>
      </c>
      <c r="V229" s="82" t="s">
        <v>81</v>
      </c>
      <c r="W229" s="82" t="s">
        <v>81</v>
      </c>
      <c r="X229" s="82" t="s">
        <v>81</v>
      </c>
      <c r="Y229" s="82" t="s">
        <v>81</v>
      </c>
      <c r="Z229" s="82" t="s">
        <v>81</v>
      </c>
      <c r="AA229" s="82" t="s">
        <v>81</v>
      </c>
      <c r="AB229" s="82" t="s">
        <v>81</v>
      </c>
      <c r="AC229" s="82" t="s">
        <v>81</v>
      </c>
      <c r="AD229" s="82" t="s">
        <v>81</v>
      </c>
      <c r="AE229" s="82" t="s">
        <v>81</v>
      </c>
      <c r="AF229" s="82" t="s">
        <v>81</v>
      </c>
      <c r="AG229" s="82" t="s">
        <v>81</v>
      </c>
      <c r="AH229" s="82" t="s">
        <v>81</v>
      </c>
      <c r="AI229" s="82" t="s">
        <v>81</v>
      </c>
      <c r="AJ229" s="82"/>
      <c r="AK229" s="82"/>
      <c r="AL229" s="82"/>
      <c r="AM229" s="82"/>
      <c r="AN229" s="82"/>
      <c r="AO229" s="82"/>
      <c r="AP229" s="82"/>
      <c r="AQ229" s="82"/>
      <c r="AR229" s="82"/>
      <c r="AS229" s="82"/>
      <c r="AT229" s="82"/>
      <c r="AU229" s="82"/>
      <c r="AV229" s="82"/>
      <c r="AW229" s="1" t="s">
        <v>82</v>
      </c>
      <c r="AX229" s="1" t="s">
        <v>83</v>
      </c>
      <c r="AY229" s="1" t="s">
        <v>82</v>
      </c>
      <c r="AZ229" s="1" t="s">
        <v>82</v>
      </c>
      <c r="BA229" s="1" t="s">
        <v>82</v>
      </c>
      <c r="BB229" s="1" t="s">
        <v>82</v>
      </c>
      <c r="BC229" s="1" t="s">
        <v>82</v>
      </c>
      <c r="BD229" s="1" t="s">
        <v>147</v>
      </c>
    </row>
    <row r="230" spans="1:56" ht="266">
      <c r="A230" s="84" t="s">
        <v>536</v>
      </c>
      <c r="B230" s="88" t="s">
        <v>537</v>
      </c>
      <c r="C230" s="89" t="s">
        <v>79</v>
      </c>
      <c r="D230" s="87" t="s">
        <v>538</v>
      </c>
      <c r="E230" s="82" t="s">
        <v>1261</v>
      </c>
      <c r="F230" s="90" t="s">
        <v>73</v>
      </c>
      <c r="G230" s="85" t="s">
        <v>74</v>
      </c>
      <c r="H230" s="85" t="s">
        <v>75</v>
      </c>
      <c r="I230" s="85" t="s">
        <v>76</v>
      </c>
      <c r="J230" s="85" t="s">
        <v>131</v>
      </c>
      <c r="K230" s="85" t="s">
        <v>109</v>
      </c>
      <c r="L230" s="82" t="s">
        <v>81</v>
      </c>
      <c r="M230" s="82" t="s">
        <v>81</v>
      </c>
      <c r="N230" s="82"/>
      <c r="O230" s="82"/>
      <c r="P230" s="82"/>
      <c r="Q230" s="82"/>
      <c r="R230" s="82" t="s">
        <v>81</v>
      </c>
      <c r="S230" s="82"/>
      <c r="T230" s="82"/>
      <c r="U230" s="82"/>
      <c r="V230" s="82"/>
      <c r="W230" s="82"/>
      <c r="X230" s="82"/>
      <c r="Y230" s="82"/>
      <c r="Z230" s="82"/>
      <c r="AA230" s="82"/>
      <c r="AB230" s="82"/>
      <c r="AC230" s="82"/>
      <c r="AD230" s="82"/>
      <c r="AE230" s="82"/>
      <c r="AF230" s="82"/>
      <c r="AG230" s="82"/>
      <c r="AH230" s="82"/>
      <c r="AI230" s="82"/>
      <c r="AJ230" s="82" t="s">
        <v>81</v>
      </c>
      <c r="AK230" s="82" t="s">
        <v>81</v>
      </c>
      <c r="AL230" s="82" t="s">
        <v>81</v>
      </c>
      <c r="AM230" s="82" t="s">
        <v>81</v>
      </c>
      <c r="AN230" s="82" t="s">
        <v>81</v>
      </c>
      <c r="AO230" s="82" t="s">
        <v>81</v>
      </c>
      <c r="AP230" s="82" t="s">
        <v>81</v>
      </c>
      <c r="AQ230" s="82" t="s">
        <v>81</v>
      </c>
      <c r="AR230" s="82" t="s">
        <v>81</v>
      </c>
      <c r="AS230" s="82" t="s">
        <v>81</v>
      </c>
      <c r="AT230" s="82" t="s">
        <v>81</v>
      </c>
      <c r="AU230" s="82" t="s">
        <v>81</v>
      </c>
      <c r="AV230" s="82" t="s">
        <v>81</v>
      </c>
      <c r="AW230" s="1" t="s">
        <v>82</v>
      </c>
      <c r="AX230" s="1" t="s">
        <v>83</v>
      </c>
      <c r="AY230" s="1" t="s">
        <v>82</v>
      </c>
      <c r="AZ230" s="1" t="s">
        <v>82</v>
      </c>
      <c r="BA230" s="1" t="s">
        <v>82</v>
      </c>
      <c r="BB230" s="1" t="s">
        <v>82</v>
      </c>
      <c r="BC230" s="1" t="s">
        <v>82</v>
      </c>
      <c r="BD230" s="1" t="s">
        <v>147</v>
      </c>
    </row>
    <row r="231" spans="1:56" ht="42" hidden="1">
      <c r="A231" s="84" t="s">
        <v>86</v>
      </c>
      <c r="B231" s="88"/>
      <c r="C231" s="89" t="s">
        <v>71</v>
      </c>
      <c r="D231" s="87" t="s">
        <v>539</v>
      </c>
      <c r="E231" s="82" t="s">
        <v>1076</v>
      </c>
      <c r="F231" s="90" t="s">
        <v>73</v>
      </c>
      <c r="G231" s="85" t="s">
        <v>74</v>
      </c>
      <c r="H231" s="85" t="s">
        <v>75</v>
      </c>
      <c r="I231" s="85" t="s">
        <v>76</v>
      </c>
      <c r="J231" s="85"/>
      <c r="K231" s="85"/>
      <c r="L231" s="82" t="s">
        <v>81</v>
      </c>
      <c r="M231" s="82" t="s">
        <v>81</v>
      </c>
      <c r="N231" s="82"/>
      <c r="O231" s="82"/>
      <c r="P231" s="82" t="s">
        <v>81</v>
      </c>
      <c r="Q231" s="82"/>
      <c r="R231" s="82"/>
      <c r="S231" s="82"/>
      <c r="T231" s="82" t="s">
        <v>81</v>
      </c>
      <c r="U231" s="82"/>
      <c r="V231" s="82"/>
      <c r="W231" s="82"/>
      <c r="X231" s="82"/>
      <c r="Y231" s="82"/>
      <c r="Z231" s="82"/>
      <c r="AA231" s="82"/>
      <c r="AB231" s="82"/>
      <c r="AC231" s="82" t="s">
        <v>81</v>
      </c>
      <c r="AD231" s="82"/>
      <c r="AE231" s="82"/>
      <c r="AF231" s="82"/>
      <c r="AG231" s="82"/>
      <c r="AH231" s="82"/>
      <c r="AI231" s="82"/>
      <c r="AJ231" s="82"/>
      <c r="AK231" s="82"/>
      <c r="AL231" s="82"/>
      <c r="AM231" s="82"/>
      <c r="AN231" s="82"/>
      <c r="AO231" s="82"/>
      <c r="AP231" s="82"/>
      <c r="AQ231" s="82"/>
      <c r="AR231" s="82"/>
      <c r="AS231" s="82"/>
      <c r="AT231" s="82"/>
      <c r="AU231" s="82"/>
      <c r="AV231" s="82"/>
    </row>
    <row r="232" spans="1:56" ht="28" hidden="1">
      <c r="A232" s="84" t="s">
        <v>86</v>
      </c>
      <c r="B232" s="88"/>
      <c r="C232" s="89" t="s">
        <v>71</v>
      </c>
      <c r="D232" s="87" t="s">
        <v>540</v>
      </c>
      <c r="E232" s="82" t="s">
        <v>1076</v>
      </c>
      <c r="F232" s="90" t="s">
        <v>73</v>
      </c>
      <c r="G232" s="85" t="s">
        <v>74</v>
      </c>
      <c r="H232" s="85" t="s">
        <v>75</v>
      </c>
      <c r="I232" s="85" t="s">
        <v>76</v>
      </c>
      <c r="J232" s="85"/>
      <c r="K232" s="85"/>
      <c r="L232" s="82" t="s">
        <v>81</v>
      </c>
      <c r="M232" s="82" t="s">
        <v>81</v>
      </c>
      <c r="N232" s="82"/>
      <c r="O232" s="82"/>
      <c r="P232" s="82" t="s">
        <v>81</v>
      </c>
      <c r="Q232" s="82"/>
      <c r="R232" s="82"/>
      <c r="S232" s="82"/>
      <c r="T232" s="82" t="s">
        <v>81</v>
      </c>
      <c r="U232" s="82"/>
      <c r="V232" s="82"/>
      <c r="W232" s="82"/>
      <c r="X232" s="82"/>
      <c r="Y232" s="82"/>
      <c r="Z232" s="82"/>
      <c r="AA232" s="82"/>
      <c r="AB232" s="82"/>
      <c r="AC232" s="82" t="s">
        <v>81</v>
      </c>
      <c r="AD232" s="82"/>
      <c r="AE232" s="82"/>
      <c r="AF232" s="82"/>
      <c r="AG232" s="82"/>
      <c r="AH232" s="82"/>
      <c r="AI232" s="82"/>
      <c r="AJ232" s="82"/>
      <c r="AK232" s="82"/>
      <c r="AL232" s="82"/>
      <c r="AM232" s="82"/>
      <c r="AN232" s="82"/>
      <c r="AO232" s="82"/>
      <c r="AP232" s="82"/>
      <c r="AQ232" s="82"/>
      <c r="AR232" s="82"/>
      <c r="AS232" s="82"/>
      <c r="AT232" s="82"/>
      <c r="AU232" s="82"/>
      <c r="AV232" s="82"/>
    </row>
    <row r="233" spans="1:56" ht="28" hidden="1">
      <c r="A233" s="84" t="s">
        <v>86</v>
      </c>
      <c r="B233" s="88"/>
      <c r="C233" s="89" t="s">
        <v>71</v>
      </c>
      <c r="D233" s="87" t="s">
        <v>541</v>
      </c>
      <c r="E233" s="82" t="s">
        <v>1076</v>
      </c>
      <c r="F233" s="90" t="s">
        <v>73</v>
      </c>
      <c r="G233" s="85" t="s">
        <v>74</v>
      </c>
      <c r="H233" s="85" t="s">
        <v>75</v>
      </c>
      <c r="I233" s="85" t="s">
        <v>76</v>
      </c>
      <c r="J233" s="85"/>
      <c r="K233" s="85"/>
      <c r="L233" s="82" t="s">
        <v>81</v>
      </c>
      <c r="M233" s="82" t="s">
        <v>81</v>
      </c>
      <c r="N233" s="82"/>
      <c r="O233" s="82"/>
      <c r="P233" s="82" t="s">
        <v>81</v>
      </c>
      <c r="Q233" s="82"/>
      <c r="R233" s="82"/>
      <c r="S233" s="82"/>
      <c r="T233" s="82" t="s">
        <v>81</v>
      </c>
      <c r="U233" s="82"/>
      <c r="V233" s="82"/>
      <c r="W233" s="82"/>
      <c r="X233" s="82"/>
      <c r="Y233" s="82"/>
      <c r="Z233" s="82"/>
      <c r="AA233" s="82"/>
      <c r="AB233" s="82"/>
      <c r="AC233" s="82" t="s">
        <v>81</v>
      </c>
      <c r="AD233" s="82"/>
      <c r="AE233" s="82"/>
      <c r="AF233" s="82"/>
      <c r="AG233" s="82"/>
      <c r="AH233" s="82"/>
      <c r="AI233" s="82"/>
      <c r="AJ233" s="82"/>
      <c r="AK233" s="82"/>
      <c r="AL233" s="82"/>
      <c r="AM233" s="82"/>
      <c r="AN233" s="82"/>
      <c r="AO233" s="82"/>
      <c r="AP233" s="82"/>
      <c r="AQ233" s="82"/>
      <c r="AR233" s="82"/>
      <c r="AS233" s="82"/>
      <c r="AT233" s="82"/>
      <c r="AU233" s="82"/>
      <c r="AV233" s="82"/>
    </row>
    <row r="234" spans="1:56" ht="42" hidden="1">
      <c r="A234" s="84" t="s">
        <v>86</v>
      </c>
      <c r="B234" s="88"/>
      <c r="C234" s="89" t="s">
        <v>71</v>
      </c>
      <c r="D234" s="87" t="s">
        <v>542</v>
      </c>
      <c r="E234" s="82" t="s">
        <v>1076</v>
      </c>
      <c r="F234" s="90" t="s">
        <v>73</v>
      </c>
      <c r="G234" s="85" t="s">
        <v>74</v>
      </c>
      <c r="H234" s="85" t="s">
        <v>75</v>
      </c>
      <c r="I234" s="85" t="s">
        <v>76</v>
      </c>
      <c r="J234" s="85"/>
      <c r="K234" s="85"/>
      <c r="L234" s="82" t="s">
        <v>81</v>
      </c>
      <c r="M234" s="82" t="s">
        <v>81</v>
      </c>
      <c r="N234" s="82"/>
      <c r="O234" s="82"/>
      <c r="P234" s="82" t="s">
        <v>81</v>
      </c>
      <c r="Q234" s="82"/>
      <c r="R234" s="82"/>
      <c r="S234" s="82"/>
      <c r="T234" s="82" t="s">
        <v>81</v>
      </c>
      <c r="U234" s="82"/>
      <c r="V234" s="82"/>
      <c r="W234" s="82"/>
      <c r="X234" s="82"/>
      <c r="Y234" s="82"/>
      <c r="Z234" s="82"/>
      <c r="AA234" s="82"/>
      <c r="AB234" s="82"/>
      <c r="AC234" s="82" t="s">
        <v>81</v>
      </c>
      <c r="AD234" s="82"/>
      <c r="AE234" s="82"/>
      <c r="AF234" s="82"/>
      <c r="AG234" s="82"/>
      <c r="AH234" s="82"/>
      <c r="AI234" s="82"/>
      <c r="AJ234" s="82"/>
      <c r="AK234" s="82"/>
      <c r="AL234" s="82"/>
      <c r="AM234" s="82"/>
      <c r="AN234" s="82"/>
      <c r="AO234" s="82"/>
      <c r="AP234" s="82"/>
      <c r="AQ234" s="82"/>
      <c r="AR234" s="82"/>
      <c r="AS234" s="82"/>
      <c r="AT234" s="82"/>
      <c r="AU234" s="82"/>
      <c r="AV234" s="82"/>
    </row>
    <row r="235" spans="1:56" ht="266">
      <c r="A235" s="84" t="s">
        <v>543</v>
      </c>
      <c r="B235" s="85" t="s">
        <v>544</v>
      </c>
      <c r="C235" s="89" t="s">
        <v>79</v>
      </c>
      <c r="D235" s="87" t="s">
        <v>545</v>
      </c>
      <c r="E235" s="82" t="s">
        <v>1262</v>
      </c>
      <c r="F235" s="90" t="s">
        <v>73</v>
      </c>
      <c r="G235" s="85" t="s">
        <v>93</v>
      </c>
      <c r="H235" s="85" t="s">
        <v>93</v>
      </c>
      <c r="I235" s="85" t="s">
        <v>76</v>
      </c>
      <c r="J235" s="85" t="s">
        <v>77</v>
      </c>
      <c r="K235" s="85" t="s">
        <v>160</v>
      </c>
      <c r="L235" s="82" t="s">
        <v>81</v>
      </c>
      <c r="M235" s="82" t="s">
        <v>81</v>
      </c>
      <c r="N235" s="82"/>
      <c r="O235" s="82"/>
      <c r="P235" s="82"/>
      <c r="Q235" s="82" t="s">
        <v>81</v>
      </c>
      <c r="R235" s="82"/>
      <c r="S235" s="82"/>
      <c r="T235" s="82"/>
      <c r="U235" s="82"/>
      <c r="V235" s="82"/>
      <c r="W235" s="82"/>
      <c r="X235" s="82"/>
      <c r="Y235" s="82"/>
      <c r="Z235" s="82"/>
      <c r="AA235" s="82"/>
      <c r="AB235" s="82"/>
      <c r="AC235" s="82"/>
      <c r="AD235" s="82"/>
      <c r="AE235" s="82"/>
      <c r="AF235" s="82" t="s">
        <v>81</v>
      </c>
      <c r="AG235" s="82" t="s">
        <v>81</v>
      </c>
      <c r="AH235" s="82"/>
      <c r="AI235" s="82"/>
      <c r="AJ235" s="82"/>
      <c r="AK235" s="82"/>
      <c r="AL235" s="82"/>
      <c r="AM235" s="82"/>
      <c r="AN235" s="82"/>
      <c r="AO235" s="82"/>
      <c r="AP235" s="82"/>
      <c r="AQ235" s="82"/>
      <c r="AR235" s="82"/>
      <c r="AS235" s="82"/>
      <c r="AT235" s="82"/>
      <c r="AU235" s="82"/>
      <c r="AV235" s="82"/>
      <c r="AW235" s="1" t="s">
        <v>82</v>
      </c>
      <c r="AX235" s="1" t="s">
        <v>83</v>
      </c>
      <c r="AY235" s="1" t="s">
        <v>97</v>
      </c>
      <c r="AZ235" s="1" t="s">
        <v>82</v>
      </c>
      <c r="BA235" s="1" t="s">
        <v>82</v>
      </c>
      <c r="BB235" s="1" t="s">
        <v>82</v>
      </c>
      <c r="BC235" s="1" t="s">
        <v>82</v>
      </c>
      <c r="BD235" s="1" t="s">
        <v>147</v>
      </c>
    </row>
    <row r="236" spans="1:56" ht="224">
      <c r="A236" s="84" t="s">
        <v>546</v>
      </c>
      <c r="B236" s="85" t="s">
        <v>544</v>
      </c>
      <c r="C236" s="89" t="s">
        <v>79</v>
      </c>
      <c r="D236" s="87" t="s">
        <v>547</v>
      </c>
      <c r="E236" s="82" t="s">
        <v>1263</v>
      </c>
      <c r="F236" s="90" t="s">
        <v>73</v>
      </c>
      <c r="G236" s="85" t="s">
        <v>93</v>
      </c>
      <c r="H236" s="85" t="s">
        <v>93</v>
      </c>
      <c r="I236" s="85" t="s">
        <v>76</v>
      </c>
      <c r="J236" s="85" t="s">
        <v>77</v>
      </c>
      <c r="K236" s="85" t="s">
        <v>160</v>
      </c>
      <c r="L236" s="82" t="s">
        <v>81</v>
      </c>
      <c r="M236" s="82" t="s">
        <v>81</v>
      </c>
      <c r="N236" s="82"/>
      <c r="O236" s="82"/>
      <c r="P236" s="82"/>
      <c r="Q236" s="82" t="s">
        <v>81</v>
      </c>
      <c r="R236" s="82"/>
      <c r="S236" s="82"/>
      <c r="T236" s="82"/>
      <c r="U236" s="82"/>
      <c r="V236" s="82"/>
      <c r="W236" s="82"/>
      <c r="X236" s="82"/>
      <c r="Y236" s="82"/>
      <c r="Z236" s="82"/>
      <c r="AA236" s="82"/>
      <c r="AB236" s="82"/>
      <c r="AC236" s="82"/>
      <c r="AD236" s="82"/>
      <c r="AE236" s="82"/>
      <c r="AF236" s="82" t="s">
        <v>81</v>
      </c>
      <c r="AG236" s="82" t="s">
        <v>81</v>
      </c>
      <c r="AH236" s="82"/>
      <c r="AI236" s="82"/>
      <c r="AJ236" s="82"/>
      <c r="AK236" s="82"/>
      <c r="AL236" s="82"/>
      <c r="AM236" s="82"/>
      <c r="AN236" s="82"/>
      <c r="AO236" s="82"/>
      <c r="AP236" s="82"/>
      <c r="AQ236" s="82"/>
      <c r="AR236" s="82"/>
      <c r="AS236" s="82"/>
      <c r="AT236" s="82"/>
      <c r="AU236" s="82"/>
      <c r="AV236" s="82"/>
      <c r="AW236" s="1" t="s">
        <v>82</v>
      </c>
      <c r="AX236" s="1" t="s">
        <v>83</v>
      </c>
      <c r="AY236" s="1" t="s">
        <v>97</v>
      </c>
      <c r="AZ236" s="1" t="s">
        <v>82</v>
      </c>
      <c r="BA236" s="1" t="s">
        <v>82</v>
      </c>
      <c r="BB236" s="1" t="s">
        <v>82</v>
      </c>
      <c r="BC236" s="1" t="s">
        <v>82</v>
      </c>
      <c r="BD236" s="1" t="s">
        <v>147</v>
      </c>
    </row>
    <row r="237" spans="1:56" ht="224">
      <c r="A237" s="84" t="s">
        <v>548</v>
      </c>
      <c r="B237" s="85" t="s">
        <v>544</v>
      </c>
      <c r="C237" s="89" t="s">
        <v>79</v>
      </c>
      <c r="D237" s="87" t="s">
        <v>549</v>
      </c>
      <c r="E237" s="82" t="s">
        <v>1264</v>
      </c>
      <c r="F237" s="90" t="s">
        <v>73</v>
      </c>
      <c r="G237" s="85" t="s">
        <v>93</v>
      </c>
      <c r="H237" s="85" t="s">
        <v>93</v>
      </c>
      <c r="I237" s="85" t="s">
        <v>76</v>
      </c>
      <c r="J237" s="85" t="s">
        <v>77</v>
      </c>
      <c r="K237" s="85" t="s">
        <v>160</v>
      </c>
      <c r="L237" s="82" t="s">
        <v>81</v>
      </c>
      <c r="M237" s="82" t="s">
        <v>81</v>
      </c>
      <c r="N237" s="82"/>
      <c r="O237" s="82"/>
      <c r="P237" s="82"/>
      <c r="Q237" s="82"/>
      <c r="R237" s="82" t="s">
        <v>81</v>
      </c>
      <c r="S237" s="82"/>
      <c r="T237" s="82"/>
      <c r="U237" s="82"/>
      <c r="V237" s="82"/>
      <c r="W237" s="82"/>
      <c r="X237" s="82"/>
      <c r="Y237" s="82"/>
      <c r="Z237" s="82"/>
      <c r="AA237" s="82"/>
      <c r="AB237" s="82"/>
      <c r="AC237" s="82"/>
      <c r="AD237" s="82"/>
      <c r="AE237" s="82"/>
      <c r="AF237" s="82"/>
      <c r="AG237" s="82"/>
      <c r="AH237" s="82"/>
      <c r="AI237" s="82"/>
      <c r="AJ237" s="82" t="s">
        <v>81</v>
      </c>
      <c r="AK237" s="82" t="s">
        <v>81</v>
      </c>
      <c r="AL237" s="82"/>
      <c r="AM237" s="82"/>
      <c r="AN237" s="82"/>
      <c r="AO237" s="82"/>
      <c r="AP237" s="82"/>
      <c r="AQ237" s="82"/>
      <c r="AR237" s="82"/>
      <c r="AS237" s="82"/>
      <c r="AT237" s="82"/>
      <c r="AU237" s="82"/>
      <c r="AV237" s="82"/>
      <c r="AW237" s="1" t="s">
        <v>82</v>
      </c>
      <c r="AX237" s="1" t="s">
        <v>83</v>
      </c>
      <c r="AY237" s="1" t="s">
        <v>97</v>
      </c>
      <c r="AZ237" s="1" t="s">
        <v>82</v>
      </c>
      <c r="BA237" s="1" t="s">
        <v>82</v>
      </c>
      <c r="BB237" s="1" t="s">
        <v>82</v>
      </c>
      <c r="BC237" s="1" t="s">
        <v>82</v>
      </c>
      <c r="BD237" s="1" t="s">
        <v>147</v>
      </c>
    </row>
    <row r="238" spans="1:56" ht="182">
      <c r="A238" s="84" t="s">
        <v>550</v>
      </c>
      <c r="B238" s="85" t="s">
        <v>544</v>
      </c>
      <c r="C238" s="89" t="s">
        <v>79</v>
      </c>
      <c r="D238" s="87" t="s">
        <v>551</v>
      </c>
      <c r="E238" s="82" t="s">
        <v>1265</v>
      </c>
      <c r="F238" s="90" t="s">
        <v>73</v>
      </c>
      <c r="G238" s="85" t="s">
        <v>93</v>
      </c>
      <c r="H238" s="85" t="s">
        <v>93</v>
      </c>
      <c r="I238" s="85" t="s">
        <v>76</v>
      </c>
      <c r="J238" s="85" t="s">
        <v>77</v>
      </c>
      <c r="K238" s="85" t="s">
        <v>160</v>
      </c>
      <c r="L238" s="82" t="s">
        <v>81</v>
      </c>
      <c r="M238" s="82" t="s">
        <v>81</v>
      </c>
      <c r="N238" s="82"/>
      <c r="O238" s="82"/>
      <c r="P238" s="82"/>
      <c r="Q238" s="82"/>
      <c r="R238" s="82" t="s">
        <v>81</v>
      </c>
      <c r="S238" s="82"/>
      <c r="T238" s="82"/>
      <c r="U238" s="82"/>
      <c r="V238" s="82"/>
      <c r="W238" s="82"/>
      <c r="X238" s="82"/>
      <c r="Y238" s="82"/>
      <c r="Z238" s="82"/>
      <c r="AA238" s="82"/>
      <c r="AB238" s="82"/>
      <c r="AC238" s="82"/>
      <c r="AD238" s="82"/>
      <c r="AE238" s="82"/>
      <c r="AF238" s="82"/>
      <c r="AG238" s="82"/>
      <c r="AH238" s="82"/>
      <c r="AI238" s="82"/>
      <c r="AJ238" s="82" t="s">
        <v>81</v>
      </c>
      <c r="AK238" s="82" t="s">
        <v>81</v>
      </c>
      <c r="AL238" s="82"/>
      <c r="AM238" s="82"/>
      <c r="AN238" s="82"/>
      <c r="AO238" s="82"/>
      <c r="AP238" s="82"/>
      <c r="AQ238" s="82"/>
      <c r="AR238" s="82"/>
      <c r="AS238" s="82"/>
      <c r="AT238" s="82"/>
      <c r="AU238" s="82"/>
      <c r="AV238" s="82"/>
      <c r="AW238" s="1" t="s">
        <v>82</v>
      </c>
      <c r="AX238" s="1" t="s">
        <v>83</v>
      </c>
      <c r="AY238" s="1" t="s">
        <v>97</v>
      </c>
      <c r="AZ238" s="1" t="s">
        <v>82</v>
      </c>
      <c r="BA238" s="1" t="s">
        <v>82</v>
      </c>
      <c r="BB238" s="1" t="s">
        <v>82</v>
      </c>
      <c r="BC238" s="1" t="s">
        <v>82</v>
      </c>
      <c r="BD238" s="1" t="s">
        <v>147</v>
      </c>
    </row>
    <row r="239" spans="1:56" ht="196">
      <c r="A239" s="84" t="s">
        <v>552</v>
      </c>
      <c r="B239" s="85" t="s">
        <v>544</v>
      </c>
      <c r="C239" s="89" t="s">
        <v>79</v>
      </c>
      <c r="D239" s="87" t="s">
        <v>553</v>
      </c>
      <c r="E239" s="82" t="s">
        <v>1266</v>
      </c>
      <c r="F239" s="90" t="s">
        <v>73</v>
      </c>
      <c r="G239" s="85" t="s">
        <v>93</v>
      </c>
      <c r="H239" s="85" t="s">
        <v>93</v>
      </c>
      <c r="I239" s="85" t="s">
        <v>76</v>
      </c>
      <c r="J239" s="85" t="s">
        <v>77</v>
      </c>
      <c r="K239" s="85" t="s">
        <v>160</v>
      </c>
      <c r="L239" s="82" t="s">
        <v>81</v>
      </c>
      <c r="M239" s="82" t="s">
        <v>81</v>
      </c>
      <c r="N239" s="82"/>
      <c r="O239" s="82"/>
      <c r="P239" s="82"/>
      <c r="Q239" s="82" t="s">
        <v>81</v>
      </c>
      <c r="R239" s="82"/>
      <c r="S239" s="82"/>
      <c r="T239" s="82"/>
      <c r="U239" s="82"/>
      <c r="V239" s="82"/>
      <c r="W239" s="82"/>
      <c r="X239" s="82"/>
      <c r="Y239" s="82"/>
      <c r="Z239" s="82"/>
      <c r="AA239" s="82"/>
      <c r="AB239" s="82" t="s">
        <v>81</v>
      </c>
      <c r="AC239" s="82"/>
      <c r="AD239" s="82" t="s">
        <v>81</v>
      </c>
      <c r="AE239" s="82"/>
      <c r="AF239" s="82"/>
      <c r="AG239" s="82"/>
      <c r="AH239" s="82"/>
      <c r="AI239" s="82"/>
      <c r="AJ239" s="82"/>
      <c r="AK239" s="82"/>
      <c r="AL239" s="82"/>
      <c r="AM239" s="82"/>
      <c r="AN239" s="82"/>
      <c r="AO239" s="82"/>
      <c r="AP239" s="82"/>
      <c r="AQ239" s="82"/>
      <c r="AR239" s="82"/>
      <c r="AS239" s="82"/>
      <c r="AT239" s="82"/>
      <c r="AU239" s="82"/>
      <c r="AV239" s="82"/>
      <c r="AW239" s="1" t="s">
        <v>82</v>
      </c>
      <c r="AX239" s="1" t="s">
        <v>83</v>
      </c>
      <c r="AY239" s="1" t="s">
        <v>97</v>
      </c>
      <c r="AZ239" s="1" t="s">
        <v>82</v>
      </c>
      <c r="BA239" s="1" t="s">
        <v>82</v>
      </c>
      <c r="BB239" s="1" t="s">
        <v>82</v>
      </c>
      <c r="BC239" s="1" t="s">
        <v>82</v>
      </c>
      <c r="BD239" s="1" t="s">
        <v>147</v>
      </c>
    </row>
    <row r="240" spans="1:56" ht="154">
      <c r="A240" s="84" t="s">
        <v>554</v>
      </c>
      <c r="B240" s="85" t="s">
        <v>544</v>
      </c>
      <c r="C240" s="89" t="s">
        <v>79</v>
      </c>
      <c r="D240" s="87" t="s">
        <v>555</v>
      </c>
      <c r="E240" s="82" t="s">
        <v>1267</v>
      </c>
      <c r="F240" s="90" t="s">
        <v>73</v>
      </c>
      <c r="G240" s="85" t="s">
        <v>93</v>
      </c>
      <c r="H240" s="85" t="s">
        <v>93</v>
      </c>
      <c r="I240" s="85" t="s">
        <v>76</v>
      </c>
      <c r="J240" s="85" t="s">
        <v>77</v>
      </c>
      <c r="K240" s="85" t="s">
        <v>160</v>
      </c>
      <c r="L240" s="82" t="s">
        <v>81</v>
      </c>
      <c r="M240" s="82" t="s">
        <v>81</v>
      </c>
      <c r="N240" s="82"/>
      <c r="O240" s="82"/>
      <c r="P240" s="82"/>
      <c r="Q240" s="82" t="s">
        <v>81</v>
      </c>
      <c r="R240" s="82"/>
      <c r="S240" s="82"/>
      <c r="T240" s="82"/>
      <c r="U240" s="82"/>
      <c r="V240" s="82"/>
      <c r="W240" s="82"/>
      <c r="X240" s="82"/>
      <c r="Y240" s="82"/>
      <c r="Z240" s="82"/>
      <c r="AA240" s="82"/>
      <c r="AB240" s="82" t="s">
        <v>81</v>
      </c>
      <c r="AC240" s="82"/>
      <c r="AD240" s="82" t="s">
        <v>81</v>
      </c>
      <c r="AE240" s="82"/>
      <c r="AF240" s="82"/>
      <c r="AG240" s="82"/>
      <c r="AH240" s="82"/>
      <c r="AI240" s="82"/>
      <c r="AJ240" s="82"/>
      <c r="AK240" s="82"/>
      <c r="AL240" s="82"/>
      <c r="AM240" s="82"/>
      <c r="AN240" s="82"/>
      <c r="AO240" s="82"/>
      <c r="AP240" s="82"/>
      <c r="AQ240" s="82"/>
      <c r="AR240" s="82"/>
      <c r="AS240" s="82"/>
      <c r="AT240" s="82"/>
      <c r="AU240" s="82"/>
      <c r="AV240" s="82"/>
      <c r="AW240" s="1" t="s">
        <v>83</v>
      </c>
      <c r="AX240" s="1" t="s">
        <v>83</v>
      </c>
      <c r="AY240" s="1" t="s">
        <v>97</v>
      </c>
      <c r="AZ240" s="1" t="s">
        <v>82</v>
      </c>
      <c r="BA240" s="1" t="s">
        <v>82</v>
      </c>
      <c r="BB240" s="1" t="s">
        <v>82</v>
      </c>
      <c r="BC240" s="1" t="s">
        <v>82</v>
      </c>
      <c r="BD240" s="1" t="s">
        <v>147</v>
      </c>
    </row>
    <row r="241" spans="1:57" ht="252">
      <c r="A241" s="84" t="s">
        <v>556</v>
      </c>
      <c r="B241" s="85" t="s">
        <v>544</v>
      </c>
      <c r="C241" s="89" t="s">
        <v>79</v>
      </c>
      <c r="D241" s="87" t="s">
        <v>557</v>
      </c>
      <c r="E241" s="82" t="s">
        <v>1268</v>
      </c>
      <c r="F241" s="90" t="s">
        <v>73</v>
      </c>
      <c r="G241" s="85" t="s">
        <v>93</v>
      </c>
      <c r="H241" s="85" t="s">
        <v>93</v>
      </c>
      <c r="I241" s="85" t="s">
        <v>76</v>
      </c>
      <c r="J241" s="85" t="s">
        <v>77</v>
      </c>
      <c r="K241" s="85" t="s">
        <v>160</v>
      </c>
      <c r="L241" s="82" t="s">
        <v>81</v>
      </c>
      <c r="M241" s="82" t="s">
        <v>81</v>
      </c>
      <c r="N241" s="82"/>
      <c r="O241" s="82"/>
      <c r="P241" s="82"/>
      <c r="Q241" s="82" t="s">
        <v>81</v>
      </c>
      <c r="R241" s="82"/>
      <c r="S241" s="82"/>
      <c r="T241" s="82"/>
      <c r="U241" s="82"/>
      <c r="V241" s="82"/>
      <c r="W241" s="82"/>
      <c r="X241" s="82"/>
      <c r="Y241" s="82"/>
      <c r="Z241" s="82"/>
      <c r="AA241" s="82"/>
      <c r="AB241" s="82" t="s">
        <v>81</v>
      </c>
      <c r="AC241" s="82"/>
      <c r="AD241" s="82" t="s">
        <v>81</v>
      </c>
      <c r="AE241" s="82"/>
      <c r="AF241" s="82"/>
      <c r="AG241" s="82"/>
      <c r="AH241" s="82"/>
      <c r="AI241" s="82"/>
      <c r="AJ241" s="82"/>
      <c r="AK241" s="82"/>
      <c r="AL241" s="82"/>
      <c r="AM241" s="82"/>
      <c r="AN241" s="82"/>
      <c r="AO241" s="82"/>
      <c r="AP241" s="82"/>
      <c r="AQ241" s="82"/>
      <c r="AR241" s="82"/>
      <c r="AS241" s="82"/>
      <c r="AT241" s="82"/>
      <c r="AU241" s="82"/>
      <c r="AV241" s="82"/>
      <c r="AW241" s="1" t="s">
        <v>83</v>
      </c>
      <c r="AX241" s="1" t="s">
        <v>83</v>
      </c>
      <c r="AY241" s="1" t="s">
        <v>97</v>
      </c>
      <c r="AZ241" s="1" t="s">
        <v>82</v>
      </c>
      <c r="BA241" s="1" t="s">
        <v>82</v>
      </c>
      <c r="BB241" s="1" t="s">
        <v>82</v>
      </c>
      <c r="BC241" s="1" t="s">
        <v>82</v>
      </c>
      <c r="BD241" s="1" t="s">
        <v>147</v>
      </c>
    </row>
    <row r="242" spans="1:57" ht="224">
      <c r="A242" s="84" t="s">
        <v>558</v>
      </c>
      <c r="B242" s="85" t="s">
        <v>544</v>
      </c>
      <c r="C242" s="89" t="s">
        <v>79</v>
      </c>
      <c r="D242" s="87" t="s">
        <v>559</v>
      </c>
      <c r="E242" s="82" t="s">
        <v>1269</v>
      </c>
      <c r="F242" s="90" t="s">
        <v>73</v>
      </c>
      <c r="G242" s="85" t="s">
        <v>93</v>
      </c>
      <c r="H242" s="85" t="s">
        <v>93</v>
      </c>
      <c r="I242" s="85" t="s">
        <v>76</v>
      </c>
      <c r="J242" s="85" t="s">
        <v>77</v>
      </c>
      <c r="K242" s="85" t="s">
        <v>160</v>
      </c>
      <c r="L242" s="82" t="s">
        <v>81</v>
      </c>
      <c r="M242" s="82" t="s">
        <v>81</v>
      </c>
      <c r="N242" s="82"/>
      <c r="O242" s="82"/>
      <c r="P242" s="82"/>
      <c r="Q242" s="82"/>
      <c r="R242" s="82" t="s">
        <v>81</v>
      </c>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t="s">
        <v>81</v>
      </c>
      <c r="AQ242" s="82"/>
      <c r="AR242" s="82"/>
      <c r="AS242" s="82"/>
      <c r="AT242" s="82"/>
      <c r="AU242" s="82"/>
      <c r="AV242" s="82"/>
      <c r="AW242" s="1" t="s">
        <v>82</v>
      </c>
      <c r="AX242" s="1" t="s">
        <v>83</v>
      </c>
      <c r="AY242" s="1" t="s">
        <v>97</v>
      </c>
      <c r="AZ242" s="1" t="s">
        <v>82</v>
      </c>
      <c r="BA242" s="1" t="s">
        <v>82</v>
      </c>
      <c r="BB242" s="1" t="s">
        <v>82</v>
      </c>
      <c r="BC242" s="1" t="s">
        <v>82</v>
      </c>
      <c r="BD242" s="1" t="s">
        <v>147</v>
      </c>
    </row>
    <row r="243" spans="1:57" ht="154">
      <c r="A243" s="84" t="s">
        <v>560</v>
      </c>
      <c r="B243" s="85" t="s">
        <v>544</v>
      </c>
      <c r="C243" s="89" t="s">
        <v>79</v>
      </c>
      <c r="D243" s="87" t="s">
        <v>561</v>
      </c>
      <c r="E243" s="82" t="s">
        <v>1270</v>
      </c>
      <c r="F243" s="90" t="s">
        <v>73</v>
      </c>
      <c r="G243" s="85" t="s">
        <v>93</v>
      </c>
      <c r="H243" s="85" t="s">
        <v>93</v>
      </c>
      <c r="I243" s="85" t="s">
        <v>76</v>
      </c>
      <c r="J243" s="85" t="s">
        <v>77</v>
      </c>
      <c r="K243" s="85" t="s">
        <v>160</v>
      </c>
      <c r="L243" s="82" t="s">
        <v>81</v>
      </c>
      <c r="M243" s="82" t="s">
        <v>81</v>
      </c>
      <c r="N243" s="82"/>
      <c r="O243" s="82"/>
      <c r="P243" s="82"/>
      <c r="Q243" s="82"/>
      <c r="R243" s="82" t="s">
        <v>81</v>
      </c>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t="s">
        <v>81</v>
      </c>
      <c r="AQ243" s="82"/>
      <c r="AR243" s="82"/>
      <c r="AS243" s="82"/>
      <c r="AT243" s="82"/>
      <c r="AU243" s="82"/>
      <c r="AV243" s="82"/>
      <c r="AW243" s="1" t="s">
        <v>83</v>
      </c>
      <c r="AX243" s="1" t="s">
        <v>83</v>
      </c>
      <c r="AY243" s="1" t="s">
        <v>97</v>
      </c>
      <c r="AZ243" s="1" t="s">
        <v>82</v>
      </c>
      <c r="BA243" s="1" t="s">
        <v>82</v>
      </c>
      <c r="BB243" s="1" t="s">
        <v>82</v>
      </c>
      <c r="BC243" s="1" t="s">
        <v>82</v>
      </c>
      <c r="BD243" s="1" t="s">
        <v>147</v>
      </c>
    </row>
    <row r="244" spans="1:57" ht="252">
      <c r="A244" s="84" t="s">
        <v>562</v>
      </c>
      <c r="B244" s="85" t="s">
        <v>544</v>
      </c>
      <c r="C244" s="89" t="s">
        <v>79</v>
      </c>
      <c r="D244" s="87" t="s">
        <v>563</v>
      </c>
      <c r="E244" s="82" t="s">
        <v>1271</v>
      </c>
      <c r="F244" s="90" t="s">
        <v>73</v>
      </c>
      <c r="G244" s="85" t="s">
        <v>93</v>
      </c>
      <c r="H244" s="85" t="s">
        <v>93</v>
      </c>
      <c r="I244" s="85" t="s">
        <v>76</v>
      </c>
      <c r="J244" s="85" t="s">
        <v>77</v>
      </c>
      <c r="K244" s="85" t="s">
        <v>160</v>
      </c>
      <c r="L244" s="82" t="s">
        <v>81</v>
      </c>
      <c r="M244" s="82" t="s">
        <v>81</v>
      </c>
      <c r="N244" s="82"/>
      <c r="O244" s="82"/>
      <c r="P244" s="82"/>
      <c r="Q244" s="82"/>
      <c r="R244" s="82" t="s">
        <v>81</v>
      </c>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t="s">
        <v>81</v>
      </c>
      <c r="AQ244" s="82"/>
      <c r="AR244" s="82"/>
      <c r="AS244" s="82"/>
      <c r="AT244" s="82"/>
      <c r="AU244" s="82"/>
      <c r="AV244" s="82"/>
      <c r="AW244" s="1" t="s">
        <v>83</v>
      </c>
      <c r="AX244" s="1" t="s">
        <v>83</v>
      </c>
      <c r="AY244" s="1" t="s">
        <v>97</v>
      </c>
      <c r="AZ244" s="1" t="s">
        <v>82</v>
      </c>
      <c r="BA244" s="1" t="s">
        <v>82</v>
      </c>
      <c r="BB244" s="1" t="s">
        <v>82</v>
      </c>
      <c r="BC244" s="1" t="s">
        <v>82</v>
      </c>
      <c r="BD244" s="1" t="s">
        <v>147</v>
      </c>
    </row>
    <row r="245" spans="1:57" ht="266">
      <c r="A245" s="84" t="s">
        <v>564</v>
      </c>
      <c r="B245" s="88"/>
      <c r="C245" s="89" t="s">
        <v>79</v>
      </c>
      <c r="D245" s="87" t="s">
        <v>565</v>
      </c>
      <c r="E245" s="82" t="s">
        <v>1272</v>
      </c>
      <c r="F245" s="90" t="s">
        <v>73</v>
      </c>
      <c r="G245" s="85" t="s">
        <v>74</v>
      </c>
      <c r="H245" s="85" t="s">
        <v>88</v>
      </c>
      <c r="I245" s="85" t="s">
        <v>76</v>
      </c>
      <c r="J245" s="85" t="s">
        <v>77</v>
      </c>
      <c r="K245" s="82" t="s">
        <v>78</v>
      </c>
      <c r="L245" s="82" t="s">
        <v>81</v>
      </c>
      <c r="M245" s="82" t="s">
        <v>81</v>
      </c>
      <c r="N245" s="82"/>
      <c r="O245" s="82"/>
      <c r="P245" s="82" t="s">
        <v>81</v>
      </c>
      <c r="Q245" s="82"/>
      <c r="R245" s="82"/>
      <c r="S245" s="82"/>
      <c r="T245" s="82" t="s">
        <v>81</v>
      </c>
      <c r="U245" s="82"/>
      <c r="V245" s="82"/>
      <c r="W245" s="82"/>
      <c r="X245" s="82"/>
      <c r="Y245" s="82"/>
      <c r="Z245" s="82"/>
      <c r="AA245" s="82"/>
      <c r="AB245" s="82"/>
      <c r="AC245" s="82" t="s">
        <v>81</v>
      </c>
      <c r="AD245" s="82"/>
      <c r="AE245" s="82"/>
      <c r="AF245" s="82"/>
      <c r="AG245" s="82"/>
      <c r="AH245" s="82"/>
      <c r="AI245" s="82"/>
      <c r="AJ245" s="82"/>
      <c r="AK245" s="82"/>
      <c r="AL245" s="82"/>
      <c r="AM245" s="82"/>
      <c r="AN245" s="82"/>
      <c r="AO245" s="82"/>
      <c r="AP245" s="82"/>
      <c r="AQ245" s="82"/>
      <c r="AR245" s="82"/>
      <c r="AS245" s="82"/>
      <c r="AT245" s="82"/>
      <c r="AU245" s="82"/>
      <c r="AV245" s="82"/>
      <c r="AW245" s="1" t="s">
        <v>82</v>
      </c>
      <c r="AX245" s="1" t="s">
        <v>83</v>
      </c>
      <c r="AY245" s="1" t="s">
        <v>82</v>
      </c>
      <c r="AZ245" s="1" t="s">
        <v>83</v>
      </c>
      <c r="BA245" s="1" t="s">
        <v>82</v>
      </c>
      <c r="BB245" s="1" t="s">
        <v>82</v>
      </c>
      <c r="BC245" s="1" t="s">
        <v>82</v>
      </c>
      <c r="BD245" s="1" t="s">
        <v>147</v>
      </c>
    </row>
    <row r="246" spans="1:57" ht="409.5">
      <c r="A246" s="84" t="s">
        <v>566</v>
      </c>
      <c r="B246" s="88" t="s">
        <v>567</v>
      </c>
      <c r="C246" s="89" t="s">
        <v>79</v>
      </c>
      <c r="D246" s="87" t="s">
        <v>568</v>
      </c>
      <c r="E246" s="82" t="s">
        <v>1273</v>
      </c>
      <c r="F246" s="90" t="s">
        <v>73</v>
      </c>
      <c r="G246" s="85" t="s">
        <v>74</v>
      </c>
      <c r="H246" s="85" t="s">
        <v>75</v>
      </c>
      <c r="I246" s="85" t="s">
        <v>94</v>
      </c>
      <c r="J246" s="85" t="s">
        <v>95</v>
      </c>
      <c r="K246" s="85" t="s">
        <v>114</v>
      </c>
      <c r="L246" s="82" t="s">
        <v>81</v>
      </c>
      <c r="M246" s="82" t="s">
        <v>81</v>
      </c>
      <c r="N246" s="82" t="s">
        <v>81</v>
      </c>
      <c r="O246" s="82"/>
      <c r="P246" s="82" t="s">
        <v>81</v>
      </c>
      <c r="Q246" s="82" t="s">
        <v>81</v>
      </c>
      <c r="R246" s="82"/>
      <c r="S246" s="82"/>
      <c r="T246" s="82" t="s">
        <v>81</v>
      </c>
      <c r="U246" s="82" t="s">
        <v>81</v>
      </c>
      <c r="V246" s="82" t="s">
        <v>81</v>
      </c>
      <c r="W246" s="82" t="s">
        <v>81</v>
      </c>
      <c r="X246" s="82" t="s">
        <v>81</v>
      </c>
      <c r="Y246" s="82" t="s">
        <v>81</v>
      </c>
      <c r="Z246" s="82" t="s">
        <v>81</v>
      </c>
      <c r="AA246" s="82" t="s">
        <v>81</v>
      </c>
      <c r="AB246" s="82" t="s">
        <v>81</v>
      </c>
      <c r="AC246" s="82" t="s">
        <v>81</v>
      </c>
      <c r="AD246" s="82" t="s">
        <v>81</v>
      </c>
      <c r="AE246" s="82" t="s">
        <v>81</v>
      </c>
      <c r="AF246" s="82" t="s">
        <v>81</v>
      </c>
      <c r="AG246" s="82" t="s">
        <v>81</v>
      </c>
      <c r="AH246" s="82" t="s">
        <v>81</v>
      </c>
      <c r="AI246" s="82"/>
      <c r="AJ246" s="82"/>
      <c r="AK246" s="82"/>
      <c r="AL246" s="82"/>
      <c r="AM246" s="82"/>
      <c r="AN246" s="82"/>
      <c r="AO246" s="82"/>
      <c r="AP246" s="82"/>
      <c r="AQ246" s="82"/>
      <c r="AR246" s="82"/>
      <c r="AS246" s="82"/>
      <c r="AT246" s="82"/>
      <c r="AU246" s="82"/>
      <c r="AV246" s="82"/>
      <c r="AW246" s="1" t="s">
        <v>83</v>
      </c>
      <c r="AX246" s="1" t="s">
        <v>83</v>
      </c>
      <c r="AY246" s="1" t="s">
        <v>82</v>
      </c>
      <c r="AZ246" s="1" t="s">
        <v>83</v>
      </c>
      <c r="BA246" s="1" t="s">
        <v>82</v>
      </c>
      <c r="BB246" s="1" t="s">
        <v>82</v>
      </c>
      <c r="BC246" s="1" t="s">
        <v>82</v>
      </c>
      <c r="BD246" s="1" t="s">
        <v>147</v>
      </c>
    </row>
    <row r="247" spans="1:57" ht="238">
      <c r="A247" s="84" t="s">
        <v>569</v>
      </c>
      <c r="B247" s="88" t="s">
        <v>570</v>
      </c>
      <c r="C247" s="89" t="s">
        <v>79</v>
      </c>
      <c r="D247" s="87" t="s">
        <v>571</v>
      </c>
      <c r="E247" s="82" t="s">
        <v>1096</v>
      </c>
      <c r="F247" s="90" t="s">
        <v>73</v>
      </c>
      <c r="G247" s="85" t="s">
        <v>74</v>
      </c>
      <c r="H247" s="85" t="s">
        <v>88</v>
      </c>
      <c r="I247" s="85" t="s">
        <v>94</v>
      </c>
      <c r="J247" s="85" t="s">
        <v>95</v>
      </c>
      <c r="K247" s="85" t="s">
        <v>114</v>
      </c>
      <c r="L247" s="82" t="s">
        <v>81</v>
      </c>
      <c r="M247" s="82" t="s">
        <v>81</v>
      </c>
      <c r="N247" s="82" t="s">
        <v>81</v>
      </c>
      <c r="O247" s="82"/>
      <c r="P247" s="82"/>
      <c r="Q247" s="82" t="s">
        <v>81</v>
      </c>
      <c r="R247" s="82"/>
      <c r="S247" s="82"/>
      <c r="T247" s="82" t="s">
        <v>81</v>
      </c>
      <c r="U247" s="82" t="s">
        <v>81</v>
      </c>
      <c r="V247" s="82" t="s">
        <v>81</v>
      </c>
      <c r="W247" s="82" t="s">
        <v>81</v>
      </c>
      <c r="X247" s="82" t="s">
        <v>81</v>
      </c>
      <c r="Y247" s="82" t="s">
        <v>81</v>
      </c>
      <c r="Z247" s="82" t="s">
        <v>81</v>
      </c>
      <c r="AA247" s="82" t="s">
        <v>81</v>
      </c>
      <c r="AB247" s="82" t="s">
        <v>81</v>
      </c>
      <c r="AC247" s="82" t="s">
        <v>81</v>
      </c>
      <c r="AD247" s="82" t="s">
        <v>81</v>
      </c>
      <c r="AE247" s="82" t="s">
        <v>81</v>
      </c>
      <c r="AF247" s="82" t="s">
        <v>81</v>
      </c>
      <c r="AG247" s="82" t="s">
        <v>81</v>
      </c>
      <c r="AH247" s="82" t="s">
        <v>81</v>
      </c>
      <c r="AI247" s="82"/>
      <c r="AJ247" s="82"/>
      <c r="AK247" s="82"/>
      <c r="AL247" s="82"/>
      <c r="AM247" s="82"/>
      <c r="AN247" s="82"/>
      <c r="AO247" s="82"/>
      <c r="AP247" s="82"/>
      <c r="AQ247" s="82"/>
      <c r="AR247" s="82"/>
      <c r="AS247" s="82"/>
      <c r="AT247" s="82"/>
      <c r="AU247" s="82"/>
      <c r="AV247" s="82"/>
      <c r="AW247" s="1" t="s">
        <v>97</v>
      </c>
      <c r="AX247" s="1" t="s">
        <v>83</v>
      </c>
      <c r="AY247" s="1" t="s">
        <v>83</v>
      </c>
      <c r="AZ247" s="1" t="s">
        <v>83</v>
      </c>
      <c r="BA247" s="1" t="s">
        <v>82</v>
      </c>
      <c r="BB247" s="1" t="s">
        <v>82</v>
      </c>
      <c r="BC247" s="1" t="s">
        <v>82</v>
      </c>
      <c r="BD247" s="1" t="s">
        <v>147</v>
      </c>
    </row>
    <row r="248" spans="1:57" ht="42">
      <c r="A248" s="84" t="s">
        <v>572</v>
      </c>
      <c r="B248" s="88" t="s">
        <v>573</v>
      </c>
      <c r="C248" s="89" t="s">
        <v>79</v>
      </c>
      <c r="D248" s="87" t="s">
        <v>574</v>
      </c>
      <c r="E248" s="82" t="s">
        <v>1385</v>
      </c>
      <c r="F248" s="90" t="s">
        <v>73</v>
      </c>
      <c r="G248" s="85" t="s">
        <v>74</v>
      </c>
      <c r="H248" s="85" t="s">
        <v>75</v>
      </c>
      <c r="I248" s="85" t="s">
        <v>94</v>
      </c>
      <c r="J248" s="85" t="s">
        <v>95</v>
      </c>
      <c r="K248" s="85" t="s">
        <v>24</v>
      </c>
      <c r="L248" s="82" t="s">
        <v>81</v>
      </c>
      <c r="M248" s="82" t="s">
        <v>81</v>
      </c>
      <c r="N248" s="82" t="s">
        <v>81</v>
      </c>
      <c r="O248" s="82"/>
      <c r="P248" s="82"/>
      <c r="Q248" s="82" t="s">
        <v>81</v>
      </c>
      <c r="R248" s="82"/>
      <c r="S248" s="82"/>
      <c r="T248" s="82" t="s">
        <v>81</v>
      </c>
      <c r="U248" s="82" t="s">
        <v>81</v>
      </c>
      <c r="V248" s="82" t="s">
        <v>81</v>
      </c>
      <c r="W248" s="82" t="s">
        <v>81</v>
      </c>
      <c r="X248" s="82" t="s">
        <v>81</v>
      </c>
      <c r="Y248" s="82" t="s">
        <v>81</v>
      </c>
      <c r="Z248" s="82" t="s">
        <v>81</v>
      </c>
      <c r="AA248" s="82" t="s">
        <v>81</v>
      </c>
      <c r="AB248" s="82" t="s">
        <v>81</v>
      </c>
      <c r="AC248" s="82" t="s">
        <v>81</v>
      </c>
      <c r="AD248" s="82" t="s">
        <v>81</v>
      </c>
      <c r="AE248" s="82" t="s">
        <v>81</v>
      </c>
      <c r="AF248" s="82" t="s">
        <v>81</v>
      </c>
      <c r="AG248" s="82" t="s">
        <v>81</v>
      </c>
      <c r="AH248" s="82" t="s">
        <v>81</v>
      </c>
      <c r="AI248" s="82"/>
      <c r="AJ248" s="82"/>
      <c r="AK248" s="82"/>
      <c r="AL248" s="82"/>
      <c r="AM248" s="82"/>
      <c r="AN248" s="82"/>
      <c r="AO248" s="82"/>
      <c r="AP248" s="82"/>
      <c r="AQ248" s="82"/>
      <c r="AR248" s="82"/>
      <c r="AS248" s="82"/>
      <c r="AT248" s="82"/>
      <c r="AU248" s="82"/>
      <c r="AV248" s="82"/>
      <c r="AW248" s="1" t="s">
        <v>97</v>
      </c>
      <c r="AX248" s="1" t="s">
        <v>83</v>
      </c>
      <c r="AY248" s="1" t="s">
        <v>97</v>
      </c>
      <c r="AZ248" s="1" t="s">
        <v>83</v>
      </c>
      <c r="BA248" s="1" t="s">
        <v>82</v>
      </c>
      <c r="BB248" s="1" t="s">
        <v>82</v>
      </c>
      <c r="BC248" s="1" t="s">
        <v>82</v>
      </c>
      <c r="BD248" s="1" t="s">
        <v>147</v>
      </c>
    </row>
    <row r="249" spans="1:57" ht="182">
      <c r="A249" s="84" t="s">
        <v>575</v>
      </c>
      <c r="B249" s="88" t="s">
        <v>576</v>
      </c>
      <c r="C249" s="89" t="s">
        <v>79</v>
      </c>
      <c r="D249" s="87" t="s">
        <v>577</v>
      </c>
      <c r="E249" s="82" t="s">
        <v>1274</v>
      </c>
      <c r="F249" s="90" t="s">
        <v>73</v>
      </c>
      <c r="G249" s="85" t="s">
        <v>74</v>
      </c>
      <c r="H249" s="85" t="s">
        <v>75</v>
      </c>
      <c r="I249" s="85" t="s">
        <v>94</v>
      </c>
      <c r="J249" s="85" t="s">
        <v>95</v>
      </c>
      <c r="K249" s="85" t="s">
        <v>24</v>
      </c>
      <c r="L249" s="82" t="s">
        <v>81</v>
      </c>
      <c r="M249" s="82" t="s">
        <v>81</v>
      </c>
      <c r="N249" s="82" t="s">
        <v>81</v>
      </c>
      <c r="O249" s="82"/>
      <c r="P249" s="82"/>
      <c r="Q249" s="82" t="s">
        <v>81</v>
      </c>
      <c r="R249" s="82"/>
      <c r="S249" s="82"/>
      <c r="T249" s="82" t="s">
        <v>81</v>
      </c>
      <c r="U249" s="82" t="s">
        <v>81</v>
      </c>
      <c r="V249" s="82" t="s">
        <v>81</v>
      </c>
      <c r="W249" s="82" t="s">
        <v>81</v>
      </c>
      <c r="X249" s="82" t="s">
        <v>81</v>
      </c>
      <c r="Y249" s="82" t="s">
        <v>81</v>
      </c>
      <c r="Z249" s="82" t="s">
        <v>81</v>
      </c>
      <c r="AA249" s="82" t="s">
        <v>81</v>
      </c>
      <c r="AB249" s="82" t="s">
        <v>81</v>
      </c>
      <c r="AC249" s="82" t="s">
        <v>81</v>
      </c>
      <c r="AD249" s="82" t="s">
        <v>81</v>
      </c>
      <c r="AE249" s="82" t="s">
        <v>81</v>
      </c>
      <c r="AF249" s="82" t="s">
        <v>81</v>
      </c>
      <c r="AG249" s="82" t="s">
        <v>81</v>
      </c>
      <c r="AH249" s="82" t="s">
        <v>81</v>
      </c>
      <c r="AI249" s="82"/>
      <c r="AJ249" s="82"/>
      <c r="AK249" s="82"/>
      <c r="AL249" s="82"/>
      <c r="AM249" s="82"/>
      <c r="AN249" s="82"/>
      <c r="AO249" s="82"/>
      <c r="AP249" s="82"/>
      <c r="AQ249" s="82"/>
      <c r="AR249" s="82"/>
      <c r="AS249" s="82"/>
      <c r="AT249" s="82"/>
      <c r="AU249" s="82"/>
      <c r="AV249" s="82"/>
      <c r="AW249" s="1" t="s">
        <v>97</v>
      </c>
      <c r="AX249" s="1" t="s">
        <v>83</v>
      </c>
      <c r="AY249" s="1" t="s">
        <v>97</v>
      </c>
      <c r="AZ249" s="1" t="s">
        <v>83</v>
      </c>
      <c r="BA249" s="1" t="s">
        <v>82</v>
      </c>
      <c r="BB249" s="1" t="s">
        <v>82</v>
      </c>
      <c r="BC249" s="1" t="s">
        <v>82</v>
      </c>
      <c r="BD249" s="1" t="s">
        <v>147</v>
      </c>
    </row>
    <row r="250" spans="1:57" ht="238">
      <c r="A250" s="84" t="s">
        <v>578</v>
      </c>
      <c r="B250" s="88" t="s">
        <v>579</v>
      </c>
      <c r="C250" s="89" t="s">
        <v>79</v>
      </c>
      <c r="D250" s="87" t="s">
        <v>580</v>
      </c>
      <c r="E250" s="82" t="s">
        <v>1275</v>
      </c>
      <c r="F250" s="90" t="s">
        <v>102</v>
      </c>
      <c r="G250" s="85" t="s">
        <v>93</v>
      </c>
      <c r="H250" s="85" t="s">
        <v>93</v>
      </c>
      <c r="I250" s="85" t="s">
        <v>94</v>
      </c>
      <c r="J250" s="85" t="s">
        <v>95</v>
      </c>
      <c r="K250" s="85" t="s">
        <v>125</v>
      </c>
      <c r="L250" s="82" t="s">
        <v>81</v>
      </c>
      <c r="M250" s="82" t="s">
        <v>81</v>
      </c>
      <c r="N250" s="82" t="s">
        <v>81</v>
      </c>
      <c r="O250" s="82" t="s">
        <v>81</v>
      </c>
      <c r="P250" s="82" t="s">
        <v>81</v>
      </c>
      <c r="Q250" s="82" t="s">
        <v>81</v>
      </c>
      <c r="R250" s="82"/>
      <c r="S250" s="82"/>
      <c r="T250" s="82" t="s">
        <v>81</v>
      </c>
      <c r="U250" s="82" t="s">
        <v>81</v>
      </c>
      <c r="V250" s="82" t="s">
        <v>81</v>
      </c>
      <c r="W250" s="82" t="s">
        <v>81</v>
      </c>
      <c r="X250" s="82" t="s">
        <v>81</v>
      </c>
      <c r="Y250" s="82" t="s">
        <v>81</v>
      </c>
      <c r="Z250" s="82" t="s">
        <v>81</v>
      </c>
      <c r="AA250" s="82" t="s">
        <v>81</v>
      </c>
      <c r="AB250" s="82" t="s">
        <v>81</v>
      </c>
      <c r="AC250" s="82" t="s">
        <v>81</v>
      </c>
      <c r="AD250" s="82" t="s">
        <v>81</v>
      </c>
      <c r="AE250" s="82" t="s">
        <v>81</v>
      </c>
      <c r="AF250" s="82" t="s">
        <v>81</v>
      </c>
      <c r="AG250" s="82" t="s">
        <v>81</v>
      </c>
      <c r="AH250" s="82" t="s">
        <v>81</v>
      </c>
      <c r="AI250" s="82"/>
      <c r="AJ250" s="82"/>
      <c r="AK250" s="82"/>
      <c r="AL250" s="82"/>
      <c r="AM250" s="82"/>
      <c r="AN250" s="82"/>
      <c r="AO250" s="82"/>
      <c r="AP250" s="82"/>
      <c r="AQ250" s="82"/>
      <c r="AR250" s="82"/>
      <c r="AS250" s="82"/>
      <c r="AT250" s="82"/>
      <c r="AU250" s="82"/>
      <c r="AV250" s="82"/>
      <c r="AW250" s="1" t="s">
        <v>82</v>
      </c>
      <c r="AX250" s="1" t="s">
        <v>82</v>
      </c>
      <c r="AY250" s="1" t="s">
        <v>83</v>
      </c>
      <c r="AZ250" s="1" t="s">
        <v>83</v>
      </c>
      <c r="BA250" s="1" t="s">
        <v>82</v>
      </c>
      <c r="BB250" s="1" t="s">
        <v>82</v>
      </c>
      <c r="BC250" s="1" t="s">
        <v>82</v>
      </c>
      <c r="BD250" s="1" t="s">
        <v>147</v>
      </c>
    </row>
    <row r="251" spans="1:57" ht="210">
      <c r="A251" s="84" t="s">
        <v>581</v>
      </c>
      <c r="B251" s="85" t="s">
        <v>582</v>
      </c>
      <c r="C251" s="89" t="s">
        <v>3</v>
      </c>
      <c r="D251" s="87" t="s">
        <v>583</v>
      </c>
      <c r="E251" s="82" t="s">
        <v>1386</v>
      </c>
      <c r="F251" s="90" t="s">
        <v>73</v>
      </c>
      <c r="G251" s="85" t="s">
        <v>93</v>
      </c>
      <c r="H251" s="85" t="s">
        <v>88</v>
      </c>
      <c r="I251" s="85" t="s">
        <v>94</v>
      </c>
      <c r="J251" s="85" t="s">
        <v>131</v>
      </c>
      <c r="K251" s="85" t="s">
        <v>272</v>
      </c>
      <c r="L251" s="82"/>
      <c r="M251" s="82" t="s">
        <v>81</v>
      </c>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1" t="s">
        <v>97</v>
      </c>
      <c r="AX251" s="1" t="s">
        <v>82</v>
      </c>
      <c r="AY251" s="1" t="s">
        <v>83</v>
      </c>
      <c r="AZ251" s="1" t="s">
        <v>82</v>
      </c>
      <c r="BA251" s="1" t="s">
        <v>82</v>
      </c>
      <c r="BB251" s="1" t="s">
        <v>82</v>
      </c>
      <c r="BC251" s="1" t="s">
        <v>82</v>
      </c>
      <c r="BD251" s="1" t="s">
        <v>147</v>
      </c>
      <c r="BE251" s="1" t="s">
        <v>584</v>
      </c>
    </row>
    <row r="252" spans="1:57" ht="126">
      <c r="A252" s="84" t="s">
        <v>585</v>
      </c>
      <c r="B252" s="85" t="s">
        <v>586</v>
      </c>
      <c r="C252" s="89" t="s">
        <v>3</v>
      </c>
      <c r="D252" s="87" t="s">
        <v>587</v>
      </c>
      <c r="E252" s="82" t="s">
        <v>1276</v>
      </c>
      <c r="F252" s="90" t="s">
        <v>102</v>
      </c>
      <c r="G252" s="85" t="s">
        <v>93</v>
      </c>
      <c r="H252" s="85" t="s">
        <v>93</v>
      </c>
      <c r="I252" s="85" t="s">
        <v>94</v>
      </c>
      <c r="J252" s="85" t="s">
        <v>95</v>
      </c>
      <c r="K252" s="85" t="s">
        <v>125</v>
      </c>
      <c r="L252" s="82" t="s">
        <v>81</v>
      </c>
      <c r="M252" s="82" t="s">
        <v>81</v>
      </c>
      <c r="N252" s="82" t="s">
        <v>81</v>
      </c>
      <c r="O252" s="82" t="s">
        <v>81</v>
      </c>
      <c r="P252" s="82"/>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c r="AV252" s="82"/>
      <c r="AW252" s="1" t="s">
        <v>82</v>
      </c>
      <c r="AX252" s="1" t="s">
        <v>82</v>
      </c>
      <c r="AY252" s="1" t="s">
        <v>83</v>
      </c>
      <c r="AZ252" s="1" t="s">
        <v>97</v>
      </c>
      <c r="BA252" s="1" t="s">
        <v>83</v>
      </c>
      <c r="BB252" s="1" t="s">
        <v>97</v>
      </c>
      <c r="BC252" s="1" t="s">
        <v>83</v>
      </c>
      <c r="BD252" s="1" t="s">
        <v>147</v>
      </c>
    </row>
    <row r="253" spans="1:57" ht="98">
      <c r="A253" s="84" t="s">
        <v>588</v>
      </c>
      <c r="B253" s="85" t="s">
        <v>586</v>
      </c>
      <c r="C253" s="89" t="s">
        <v>3</v>
      </c>
      <c r="D253" s="87" t="s">
        <v>589</v>
      </c>
      <c r="E253" s="82" t="s">
        <v>1149</v>
      </c>
      <c r="F253" s="90" t="s">
        <v>73</v>
      </c>
      <c r="G253" s="85" t="s">
        <v>74</v>
      </c>
      <c r="H253" s="85" t="s">
        <v>93</v>
      </c>
      <c r="I253" s="85" t="s">
        <v>94</v>
      </c>
      <c r="J253" s="85" t="s">
        <v>95</v>
      </c>
      <c r="K253" s="85" t="s">
        <v>114</v>
      </c>
      <c r="L253" s="82" t="s">
        <v>81</v>
      </c>
      <c r="M253" s="82" t="s">
        <v>81</v>
      </c>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c r="AT253" s="82"/>
      <c r="AU253" s="82"/>
      <c r="AV253" s="82"/>
      <c r="AW253" s="1" t="s">
        <v>82</v>
      </c>
      <c r="AX253" s="1" t="s">
        <v>82</v>
      </c>
      <c r="AY253" s="1" t="s">
        <v>83</v>
      </c>
      <c r="AZ253" s="1" t="s">
        <v>83</v>
      </c>
      <c r="BA253" s="1" t="s">
        <v>83</v>
      </c>
      <c r="BB253" s="1" t="s">
        <v>97</v>
      </c>
      <c r="BC253" s="1" t="s">
        <v>83</v>
      </c>
      <c r="BD253" s="1" t="s">
        <v>147</v>
      </c>
    </row>
    <row r="254" spans="1:57" ht="42">
      <c r="A254" s="84" t="s">
        <v>590</v>
      </c>
      <c r="B254" s="85" t="s">
        <v>586</v>
      </c>
      <c r="C254" s="89" t="s">
        <v>3</v>
      </c>
      <c r="D254" s="87" t="s">
        <v>591</v>
      </c>
      <c r="E254" s="82" t="s">
        <v>1277</v>
      </c>
      <c r="F254" s="90" t="s">
        <v>73</v>
      </c>
      <c r="G254" s="85" t="s">
        <v>74</v>
      </c>
      <c r="H254" s="85" t="s">
        <v>93</v>
      </c>
      <c r="I254" s="85" t="s">
        <v>94</v>
      </c>
      <c r="J254" s="85" t="s">
        <v>131</v>
      </c>
      <c r="K254" s="85" t="s">
        <v>136</v>
      </c>
      <c r="L254" s="82"/>
      <c r="M254" s="82"/>
      <c r="N254" s="82" t="s">
        <v>81</v>
      </c>
      <c r="O254" s="82" t="s">
        <v>81</v>
      </c>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1" t="s">
        <v>97</v>
      </c>
      <c r="AX254" s="1" t="s">
        <v>82</v>
      </c>
      <c r="AY254" s="1" t="s">
        <v>97</v>
      </c>
      <c r="AZ254" s="1" t="s">
        <v>83</v>
      </c>
      <c r="BA254" s="1" t="s">
        <v>83</v>
      </c>
      <c r="BB254" s="1" t="s">
        <v>97</v>
      </c>
      <c r="BC254" s="1" t="s">
        <v>83</v>
      </c>
      <c r="BD254" s="1" t="s">
        <v>147</v>
      </c>
    </row>
    <row r="255" spans="1:57" ht="154">
      <c r="A255" s="84" t="s">
        <v>592</v>
      </c>
      <c r="B255" s="85" t="s">
        <v>593</v>
      </c>
      <c r="C255" s="89" t="s">
        <v>3</v>
      </c>
      <c r="D255" s="87" t="s">
        <v>594</v>
      </c>
      <c r="E255" s="82" t="s">
        <v>1150</v>
      </c>
      <c r="F255" s="90" t="s">
        <v>102</v>
      </c>
      <c r="G255" s="85" t="s">
        <v>74</v>
      </c>
      <c r="H255" s="85" t="s">
        <v>93</v>
      </c>
      <c r="I255" s="85" t="s">
        <v>76</v>
      </c>
      <c r="J255" s="85" t="s">
        <v>77</v>
      </c>
      <c r="K255" s="85" t="s">
        <v>125</v>
      </c>
      <c r="L255" s="82" t="s">
        <v>81</v>
      </c>
      <c r="M255" s="82" t="s">
        <v>81</v>
      </c>
      <c r="N255" s="82"/>
      <c r="O255" s="82"/>
      <c r="P255" s="82"/>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c r="AT255" s="82"/>
      <c r="AU255" s="82"/>
      <c r="AV255" s="82"/>
      <c r="AW255" s="1" t="s">
        <v>82</v>
      </c>
      <c r="AX255" s="1" t="s">
        <v>83</v>
      </c>
      <c r="AY255" s="1" t="s">
        <v>83</v>
      </c>
      <c r="AZ255" s="1" t="s">
        <v>97</v>
      </c>
      <c r="BA255" s="1" t="s">
        <v>83</v>
      </c>
      <c r="BB255" s="1" t="s">
        <v>97</v>
      </c>
      <c r="BC255" s="1" t="s">
        <v>83</v>
      </c>
      <c r="BD255" s="1" t="s">
        <v>147</v>
      </c>
    </row>
    <row r="256" spans="1:57" ht="70">
      <c r="A256" s="84" t="s">
        <v>595</v>
      </c>
      <c r="B256" s="85" t="s">
        <v>593</v>
      </c>
      <c r="C256" s="89" t="s">
        <v>3</v>
      </c>
      <c r="D256" s="87" t="s">
        <v>596</v>
      </c>
      <c r="E256" s="82" t="s">
        <v>1278</v>
      </c>
      <c r="F256" s="90" t="s">
        <v>73</v>
      </c>
      <c r="G256" s="85" t="s">
        <v>74</v>
      </c>
      <c r="H256" s="85" t="s">
        <v>75</v>
      </c>
      <c r="I256" s="85" t="s">
        <v>76</v>
      </c>
      <c r="J256" s="85" t="s">
        <v>77</v>
      </c>
      <c r="K256" s="82" t="s">
        <v>78</v>
      </c>
      <c r="L256" s="82" t="s">
        <v>81</v>
      </c>
      <c r="M256" s="82" t="s">
        <v>81</v>
      </c>
      <c r="N256" s="82" t="s">
        <v>81</v>
      </c>
      <c r="O256" s="82" t="s">
        <v>81</v>
      </c>
      <c r="P256" s="82"/>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U256" s="82"/>
      <c r="AV256" s="82"/>
      <c r="AW256" s="1" t="s">
        <v>82</v>
      </c>
      <c r="AX256" s="1" t="s">
        <v>97</v>
      </c>
      <c r="AY256" s="1" t="s">
        <v>82</v>
      </c>
      <c r="AZ256" s="1" t="s">
        <v>82</v>
      </c>
      <c r="BA256" s="1" t="s">
        <v>83</v>
      </c>
      <c r="BB256" s="1" t="s">
        <v>83</v>
      </c>
      <c r="BC256" s="1" t="s">
        <v>83</v>
      </c>
      <c r="BD256" s="1" t="s">
        <v>147</v>
      </c>
      <c r="BE256" s="1" t="s">
        <v>597</v>
      </c>
    </row>
    <row r="257" spans="1:57" ht="70">
      <c r="A257" s="84" t="s">
        <v>598</v>
      </c>
      <c r="B257" s="85" t="s">
        <v>593</v>
      </c>
      <c r="C257" s="89" t="s">
        <v>3</v>
      </c>
      <c r="D257" s="87" t="s">
        <v>599</v>
      </c>
      <c r="E257" s="82" t="s">
        <v>1151</v>
      </c>
      <c r="F257" s="90" t="s">
        <v>73</v>
      </c>
      <c r="G257" s="85" t="s">
        <v>74</v>
      </c>
      <c r="H257" s="85" t="s">
        <v>75</v>
      </c>
      <c r="I257" s="85" t="s">
        <v>76</v>
      </c>
      <c r="J257" s="85" t="s">
        <v>77</v>
      </c>
      <c r="K257" s="82" t="s">
        <v>78</v>
      </c>
      <c r="L257" s="82" t="s">
        <v>81</v>
      </c>
      <c r="M257" s="82" t="s">
        <v>81</v>
      </c>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1" t="s">
        <v>82</v>
      </c>
      <c r="AX257" s="1" t="s">
        <v>83</v>
      </c>
      <c r="AY257" s="1" t="s">
        <v>82</v>
      </c>
      <c r="AZ257" s="1" t="s">
        <v>82</v>
      </c>
      <c r="BA257" s="1" t="s">
        <v>83</v>
      </c>
      <c r="BB257" s="1" t="s">
        <v>83</v>
      </c>
      <c r="BC257" s="1" t="s">
        <v>83</v>
      </c>
      <c r="BD257" s="1" t="s">
        <v>147</v>
      </c>
      <c r="BE257" s="1" t="s">
        <v>600</v>
      </c>
    </row>
    <row r="258" spans="1:57" ht="70">
      <c r="A258" s="84" t="s">
        <v>601</v>
      </c>
      <c r="B258" s="85" t="s">
        <v>593</v>
      </c>
      <c r="C258" s="89" t="s">
        <v>3</v>
      </c>
      <c r="D258" s="87" t="s">
        <v>602</v>
      </c>
      <c r="E258" s="82" t="s">
        <v>1152</v>
      </c>
      <c r="F258" s="90" t="s">
        <v>73</v>
      </c>
      <c r="G258" s="85" t="s">
        <v>74</v>
      </c>
      <c r="H258" s="85" t="s">
        <v>75</v>
      </c>
      <c r="I258" s="85" t="s">
        <v>76</v>
      </c>
      <c r="J258" s="85" t="s">
        <v>77</v>
      </c>
      <c r="K258" s="82" t="s">
        <v>78</v>
      </c>
      <c r="L258" s="82" t="s">
        <v>81</v>
      </c>
      <c r="M258" s="82" t="s">
        <v>81</v>
      </c>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1" t="s">
        <v>82</v>
      </c>
      <c r="AX258" s="1" t="s">
        <v>83</v>
      </c>
      <c r="AY258" s="1" t="s">
        <v>83</v>
      </c>
      <c r="AZ258" s="1" t="s">
        <v>82</v>
      </c>
      <c r="BA258" s="1" t="s">
        <v>83</v>
      </c>
      <c r="BB258" s="1" t="s">
        <v>83</v>
      </c>
      <c r="BC258" s="1" t="s">
        <v>83</v>
      </c>
      <c r="BD258" s="1" t="s">
        <v>147</v>
      </c>
      <c r="BE258" s="1" t="s">
        <v>603</v>
      </c>
    </row>
    <row r="259" spans="1:57" ht="70">
      <c r="A259" s="84" t="s">
        <v>604</v>
      </c>
      <c r="B259" s="85" t="s">
        <v>593</v>
      </c>
      <c r="C259" s="89" t="s">
        <v>3</v>
      </c>
      <c r="D259" s="87" t="s">
        <v>605</v>
      </c>
      <c r="E259" s="82" t="s">
        <v>1387</v>
      </c>
      <c r="F259" s="90" t="s">
        <v>73</v>
      </c>
      <c r="G259" s="85" t="s">
        <v>74</v>
      </c>
      <c r="H259" s="85" t="s">
        <v>75</v>
      </c>
      <c r="I259" s="85" t="s">
        <v>76</v>
      </c>
      <c r="J259" s="85" t="s">
        <v>77</v>
      </c>
      <c r="K259" s="82" t="s">
        <v>78</v>
      </c>
      <c r="L259" s="82" t="s">
        <v>81</v>
      </c>
      <c r="M259" s="82" t="s">
        <v>81</v>
      </c>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1" t="s">
        <v>82</v>
      </c>
      <c r="AX259" s="1" t="s">
        <v>83</v>
      </c>
      <c r="AY259" s="1" t="s">
        <v>83</v>
      </c>
      <c r="AZ259" s="1" t="s">
        <v>82</v>
      </c>
      <c r="BA259" s="1" t="s">
        <v>83</v>
      </c>
      <c r="BB259" s="1" t="s">
        <v>83</v>
      </c>
      <c r="BC259" s="1" t="s">
        <v>83</v>
      </c>
      <c r="BD259" s="1" t="s">
        <v>147</v>
      </c>
      <c r="BE259" s="1" t="s">
        <v>606</v>
      </c>
    </row>
    <row r="260" spans="1:57" ht="70">
      <c r="A260" s="84" t="s">
        <v>607</v>
      </c>
      <c r="B260" s="85" t="s">
        <v>593</v>
      </c>
      <c r="C260" s="89" t="s">
        <v>3</v>
      </c>
      <c r="D260" s="87" t="s">
        <v>608</v>
      </c>
      <c r="E260" s="82" t="s">
        <v>1153</v>
      </c>
      <c r="F260" s="90" t="s">
        <v>73</v>
      </c>
      <c r="G260" s="85" t="s">
        <v>74</v>
      </c>
      <c r="H260" s="85" t="s">
        <v>75</v>
      </c>
      <c r="I260" s="85" t="s">
        <v>76</v>
      </c>
      <c r="J260" s="85" t="s">
        <v>77</v>
      </c>
      <c r="K260" s="82" t="s">
        <v>78</v>
      </c>
      <c r="L260" s="82" t="s">
        <v>81</v>
      </c>
      <c r="M260" s="82" t="s">
        <v>81</v>
      </c>
      <c r="N260" s="82"/>
      <c r="O260" s="82"/>
      <c r="P260" s="82"/>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c r="AT260" s="82"/>
      <c r="AU260" s="82"/>
      <c r="AV260" s="82"/>
      <c r="AW260" s="1" t="s">
        <v>82</v>
      </c>
      <c r="AX260" s="1" t="s">
        <v>83</v>
      </c>
      <c r="AY260" s="1" t="s">
        <v>83</v>
      </c>
      <c r="AZ260" s="1" t="s">
        <v>82</v>
      </c>
      <c r="BA260" s="1" t="s">
        <v>83</v>
      </c>
      <c r="BB260" s="1" t="s">
        <v>83</v>
      </c>
      <c r="BC260" s="1" t="s">
        <v>83</v>
      </c>
      <c r="BD260" s="1" t="s">
        <v>147</v>
      </c>
      <c r="BE260" s="1" t="s">
        <v>606</v>
      </c>
    </row>
    <row r="261" spans="1:57" ht="70">
      <c r="A261" s="84" t="s">
        <v>609</v>
      </c>
      <c r="B261" s="85" t="s">
        <v>593</v>
      </c>
      <c r="C261" s="89" t="s">
        <v>3</v>
      </c>
      <c r="D261" s="87" t="s">
        <v>610</v>
      </c>
      <c r="E261" s="82" t="s">
        <v>1279</v>
      </c>
      <c r="F261" s="90" t="s">
        <v>73</v>
      </c>
      <c r="G261" s="85" t="s">
        <v>74</v>
      </c>
      <c r="H261" s="85" t="s">
        <v>75</v>
      </c>
      <c r="I261" s="85" t="s">
        <v>76</v>
      </c>
      <c r="J261" s="85" t="s">
        <v>77</v>
      </c>
      <c r="K261" s="82" t="s">
        <v>78</v>
      </c>
      <c r="L261" s="82" t="s">
        <v>81</v>
      </c>
      <c r="M261" s="82" t="s">
        <v>81</v>
      </c>
      <c r="N261" s="82"/>
      <c r="O261" s="82"/>
      <c r="P261" s="82"/>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c r="AT261" s="82"/>
      <c r="AU261" s="82"/>
      <c r="AV261" s="82"/>
      <c r="AW261" s="1" t="s">
        <v>82</v>
      </c>
      <c r="AX261" s="1" t="s">
        <v>83</v>
      </c>
      <c r="AY261" s="1" t="s">
        <v>83</v>
      </c>
      <c r="AZ261" s="1" t="s">
        <v>82</v>
      </c>
      <c r="BA261" s="1" t="s">
        <v>83</v>
      </c>
      <c r="BB261" s="1" t="s">
        <v>83</v>
      </c>
      <c r="BC261" s="1" t="s">
        <v>83</v>
      </c>
      <c r="BD261" s="1" t="s">
        <v>147</v>
      </c>
      <c r="BE261" s="1" t="s">
        <v>606</v>
      </c>
    </row>
    <row r="262" spans="1:57" ht="70">
      <c r="A262" s="84" t="s">
        <v>611</v>
      </c>
      <c r="B262" s="85" t="s">
        <v>593</v>
      </c>
      <c r="C262" s="89" t="s">
        <v>3</v>
      </c>
      <c r="D262" s="87" t="s">
        <v>612</v>
      </c>
      <c r="E262" s="82" t="s">
        <v>1154</v>
      </c>
      <c r="F262" s="85" t="s">
        <v>73</v>
      </c>
      <c r="G262" s="85" t="s">
        <v>74</v>
      </c>
      <c r="H262" s="85" t="s">
        <v>75</v>
      </c>
      <c r="I262" s="85" t="s">
        <v>76</v>
      </c>
      <c r="J262" s="85" t="s">
        <v>77</v>
      </c>
      <c r="K262" s="82" t="s">
        <v>78</v>
      </c>
      <c r="L262" s="82" t="s">
        <v>81</v>
      </c>
      <c r="M262" s="82" t="s">
        <v>81</v>
      </c>
      <c r="N262" s="82"/>
      <c r="O262" s="82"/>
      <c r="P262" s="82"/>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c r="AW262" s="1" t="s">
        <v>82</v>
      </c>
      <c r="AX262" s="1" t="s">
        <v>83</v>
      </c>
      <c r="AY262" s="1" t="s">
        <v>83</v>
      </c>
      <c r="AZ262" s="1" t="s">
        <v>82</v>
      </c>
      <c r="BA262" s="1" t="s">
        <v>83</v>
      </c>
      <c r="BB262" s="1" t="s">
        <v>83</v>
      </c>
      <c r="BC262" s="1" t="s">
        <v>83</v>
      </c>
      <c r="BD262" s="1" t="s">
        <v>147</v>
      </c>
      <c r="BE262" s="1" t="s">
        <v>606</v>
      </c>
    </row>
    <row r="263" spans="1:57" ht="98">
      <c r="A263" s="84" t="s">
        <v>613</v>
      </c>
      <c r="B263" s="85" t="s">
        <v>593</v>
      </c>
      <c r="C263" s="89" t="s">
        <v>3</v>
      </c>
      <c r="D263" s="87" t="s">
        <v>614</v>
      </c>
      <c r="E263" s="82" t="s">
        <v>1155</v>
      </c>
      <c r="F263" s="85" t="s">
        <v>73</v>
      </c>
      <c r="G263" s="85" t="s">
        <v>74</v>
      </c>
      <c r="H263" s="85" t="s">
        <v>75</v>
      </c>
      <c r="I263" s="85" t="s">
        <v>76</v>
      </c>
      <c r="J263" s="85" t="s">
        <v>77</v>
      </c>
      <c r="K263" s="82" t="s">
        <v>78</v>
      </c>
      <c r="L263" s="82" t="s">
        <v>81</v>
      </c>
      <c r="M263" s="82" t="s">
        <v>81</v>
      </c>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1" t="s">
        <v>82</v>
      </c>
      <c r="AX263" s="1" t="s">
        <v>83</v>
      </c>
      <c r="AY263" s="1" t="s">
        <v>83</v>
      </c>
      <c r="AZ263" s="1" t="s">
        <v>83</v>
      </c>
      <c r="BA263" s="1" t="s">
        <v>83</v>
      </c>
      <c r="BB263" s="1" t="s">
        <v>83</v>
      </c>
      <c r="BC263" s="1" t="s">
        <v>83</v>
      </c>
      <c r="BD263" s="1" t="s">
        <v>147</v>
      </c>
      <c r="BE263" s="1" t="s">
        <v>606</v>
      </c>
    </row>
    <row r="264" spans="1:57" ht="70">
      <c r="A264" s="84" t="s">
        <v>615</v>
      </c>
      <c r="B264" s="85" t="s">
        <v>593</v>
      </c>
      <c r="C264" s="89" t="s">
        <v>3</v>
      </c>
      <c r="D264" s="87" t="s">
        <v>616</v>
      </c>
      <c r="E264" s="82" t="s">
        <v>1156</v>
      </c>
      <c r="F264" s="85" t="s">
        <v>73</v>
      </c>
      <c r="G264" s="85" t="s">
        <v>384</v>
      </c>
      <c r="H264" s="85" t="s">
        <v>75</v>
      </c>
      <c r="I264" s="85" t="s">
        <v>76</v>
      </c>
      <c r="J264" s="85" t="s">
        <v>131</v>
      </c>
      <c r="K264" s="85" t="s">
        <v>160</v>
      </c>
      <c r="L264" s="82" t="s">
        <v>81</v>
      </c>
      <c r="M264" s="82" t="s">
        <v>81</v>
      </c>
      <c r="N264" s="82"/>
      <c r="O264" s="82"/>
      <c r="P264" s="82"/>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c r="AT264" s="82"/>
      <c r="AU264" s="82"/>
      <c r="AV264" s="82"/>
      <c r="AW264" s="1" t="s">
        <v>83</v>
      </c>
      <c r="AX264" s="1" t="s">
        <v>97</v>
      </c>
      <c r="AY264" s="1" t="s">
        <v>82</v>
      </c>
      <c r="AZ264" s="1" t="s">
        <v>83</v>
      </c>
      <c r="BA264" s="1" t="s">
        <v>83</v>
      </c>
      <c r="BB264" s="1" t="s">
        <v>83</v>
      </c>
      <c r="BC264" s="1" t="s">
        <v>83</v>
      </c>
      <c r="BD264" s="1" t="s">
        <v>147</v>
      </c>
    </row>
    <row r="265" spans="1:57" ht="70">
      <c r="A265" s="84" t="s">
        <v>617</v>
      </c>
      <c r="B265" s="85" t="s">
        <v>593</v>
      </c>
      <c r="C265" s="89" t="s">
        <v>3</v>
      </c>
      <c r="D265" s="87" t="s">
        <v>618</v>
      </c>
      <c r="E265" s="82" t="s">
        <v>1280</v>
      </c>
      <c r="F265" s="85" t="s">
        <v>73</v>
      </c>
      <c r="G265" s="85" t="s">
        <v>74</v>
      </c>
      <c r="H265" s="85" t="s">
        <v>75</v>
      </c>
      <c r="I265" s="85" t="s">
        <v>76</v>
      </c>
      <c r="J265" s="85" t="s">
        <v>77</v>
      </c>
      <c r="K265" s="82" t="s">
        <v>78</v>
      </c>
      <c r="L265" s="82" t="s">
        <v>81</v>
      </c>
      <c r="M265" s="82" t="s">
        <v>81</v>
      </c>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1" t="s">
        <v>82</v>
      </c>
      <c r="AX265" s="1" t="s">
        <v>83</v>
      </c>
      <c r="AY265" s="1" t="s">
        <v>83</v>
      </c>
      <c r="AZ265" s="1" t="s">
        <v>83</v>
      </c>
      <c r="BA265" s="1" t="s">
        <v>83</v>
      </c>
      <c r="BB265" s="1" t="s">
        <v>83</v>
      </c>
      <c r="BC265" s="1" t="s">
        <v>83</v>
      </c>
      <c r="BD265" s="1" t="s">
        <v>147</v>
      </c>
      <c r="BE265" s="1" t="s">
        <v>606</v>
      </c>
    </row>
    <row r="266" spans="1:57" ht="280">
      <c r="A266" s="84" t="s">
        <v>619</v>
      </c>
      <c r="B266" s="85" t="s">
        <v>620</v>
      </c>
      <c r="C266" s="89" t="s">
        <v>3</v>
      </c>
      <c r="D266" s="87" t="s">
        <v>621</v>
      </c>
      <c r="E266" s="82" t="s">
        <v>1281</v>
      </c>
      <c r="F266" s="85" t="s">
        <v>102</v>
      </c>
      <c r="G266" s="85" t="s">
        <v>74</v>
      </c>
      <c r="H266" s="85" t="s">
        <v>92</v>
      </c>
      <c r="I266" s="85" t="s">
        <v>76</v>
      </c>
      <c r="J266" s="85" t="s">
        <v>77</v>
      </c>
      <c r="K266" s="85" t="s">
        <v>125</v>
      </c>
      <c r="L266" s="82" t="s">
        <v>81</v>
      </c>
      <c r="M266" s="82" t="s">
        <v>81</v>
      </c>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1" t="s">
        <v>82</v>
      </c>
      <c r="AX266" s="1" t="s">
        <v>82</v>
      </c>
      <c r="AY266" s="1" t="s">
        <v>83</v>
      </c>
      <c r="AZ266" s="1" t="s">
        <v>97</v>
      </c>
      <c r="BA266" s="1" t="s">
        <v>83</v>
      </c>
      <c r="BB266" s="1" t="s">
        <v>97</v>
      </c>
      <c r="BC266" s="1" t="s">
        <v>83</v>
      </c>
      <c r="BD266" s="1" t="s">
        <v>147</v>
      </c>
    </row>
    <row r="267" spans="1:57" ht="84">
      <c r="A267" s="84" t="s">
        <v>622</v>
      </c>
      <c r="B267" s="85" t="s">
        <v>620</v>
      </c>
      <c r="C267" s="89" t="s">
        <v>3</v>
      </c>
      <c r="D267" s="87" t="s">
        <v>623</v>
      </c>
      <c r="E267" s="82" t="s">
        <v>1157</v>
      </c>
      <c r="F267" s="85" t="s">
        <v>73</v>
      </c>
      <c r="G267" s="85" t="s">
        <v>150</v>
      </c>
      <c r="H267" s="85" t="s">
        <v>75</v>
      </c>
      <c r="I267" s="85" t="s">
        <v>76</v>
      </c>
      <c r="J267" s="85" t="s">
        <v>77</v>
      </c>
      <c r="K267" s="82" t="s">
        <v>78</v>
      </c>
      <c r="L267" s="82" t="s">
        <v>81</v>
      </c>
      <c r="M267" s="82" t="s">
        <v>81</v>
      </c>
      <c r="N267" s="82" t="s">
        <v>81</v>
      </c>
      <c r="O267" s="82" t="s">
        <v>81</v>
      </c>
      <c r="P267" s="82"/>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c r="AT267" s="82"/>
      <c r="AU267" s="82"/>
      <c r="AV267" s="82"/>
      <c r="AW267" s="1" t="s">
        <v>82</v>
      </c>
      <c r="AX267" s="1" t="s">
        <v>83</v>
      </c>
      <c r="AY267" s="1" t="s">
        <v>82</v>
      </c>
      <c r="AZ267" s="1" t="s">
        <v>82</v>
      </c>
      <c r="BA267" s="1" t="s">
        <v>97</v>
      </c>
      <c r="BB267" s="1" t="s">
        <v>97</v>
      </c>
      <c r="BC267" s="1" t="s">
        <v>97</v>
      </c>
      <c r="BD267" s="1" t="s">
        <v>147</v>
      </c>
      <c r="BE267" s="1" t="s">
        <v>624</v>
      </c>
    </row>
    <row r="268" spans="1:57" ht="70">
      <c r="A268" s="84" t="s">
        <v>625</v>
      </c>
      <c r="B268" s="85" t="s">
        <v>620</v>
      </c>
      <c r="C268" s="89" t="s">
        <v>3</v>
      </c>
      <c r="D268" s="87" t="s">
        <v>626</v>
      </c>
      <c r="E268" s="82" t="s">
        <v>1388</v>
      </c>
      <c r="F268" s="85" t="s">
        <v>73</v>
      </c>
      <c r="G268" s="85" t="s">
        <v>384</v>
      </c>
      <c r="H268" s="85" t="s">
        <v>93</v>
      </c>
      <c r="I268" s="85" t="s">
        <v>76</v>
      </c>
      <c r="J268" s="85" t="s">
        <v>77</v>
      </c>
      <c r="K268" s="85" t="s">
        <v>160</v>
      </c>
      <c r="L268" s="82" t="s">
        <v>81</v>
      </c>
      <c r="M268" s="82" t="s">
        <v>81</v>
      </c>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c r="AT268" s="82"/>
      <c r="AU268" s="82"/>
      <c r="AV268" s="82"/>
      <c r="AW268" s="1" t="s">
        <v>97</v>
      </c>
      <c r="AX268" s="1" t="s">
        <v>97</v>
      </c>
      <c r="AY268" s="1" t="s">
        <v>97</v>
      </c>
      <c r="AZ268" s="1" t="s">
        <v>83</v>
      </c>
      <c r="BA268" s="1" t="s">
        <v>83</v>
      </c>
      <c r="BB268" s="1" t="s">
        <v>83</v>
      </c>
      <c r="BC268" s="1" t="s">
        <v>97</v>
      </c>
      <c r="BD268" s="1" t="s">
        <v>147</v>
      </c>
    </row>
    <row r="269" spans="1:57" ht="70">
      <c r="A269" s="84" t="s">
        <v>627</v>
      </c>
      <c r="B269" s="85" t="s">
        <v>628</v>
      </c>
      <c r="C269" s="89" t="s">
        <v>79</v>
      </c>
      <c r="D269" s="86" t="s">
        <v>628</v>
      </c>
      <c r="E269" s="82" t="s">
        <v>1158</v>
      </c>
      <c r="F269" s="85" t="s">
        <v>102</v>
      </c>
      <c r="G269" s="85" t="s">
        <v>159</v>
      </c>
      <c r="H269" s="85" t="s">
        <v>93</v>
      </c>
      <c r="I269" s="85" t="s">
        <v>76</v>
      </c>
      <c r="J269" s="85" t="s">
        <v>131</v>
      </c>
      <c r="K269" s="85" t="s">
        <v>629</v>
      </c>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c r="AW269" s="1" t="s">
        <v>97</v>
      </c>
      <c r="AX269" s="1" t="s">
        <v>97</v>
      </c>
      <c r="AY269" s="1" t="s">
        <v>83</v>
      </c>
      <c r="AZ269" s="1" t="s">
        <v>83</v>
      </c>
      <c r="BA269" s="1" t="s">
        <v>82</v>
      </c>
      <c r="BB269" s="1" t="s">
        <v>82</v>
      </c>
      <c r="BC269" s="1" t="s">
        <v>82</v>
      </c>
      <c r="BD269" s="1" t="s">
        <v>84</v>
      </c>
    </row>
    <row r="270" spans="1:57" ht="308">
      <c r="A270" s="84" t="s">
        <v>630</v>
      </c>
      <c r="B270" s="85" t="s">
        <v>631</v>
      </c>
      <c r="C270" s="85" t="s">
        <v>3</v>
      </c>
      <c r="D270" s="87" t="s">
        <v>631</v>
      </c>
      <c r="E270" s="82" t="s">
        <v>1159</v>
      </c>
      <c r="F270" s="85" t="s">
        <v>102</v>
      </c>
      <c r="G270" s="85" t="s">
        <v>150</v>
      </c>
      <c r="H270" s="85" t="s">
        <v>93</v>
      </c>
      <c r="I270" s="85" t="s">
        <v>76</v>
      </c>
      <c r="J270" s="85" t="s">
        <v>77</v>
      </c>
      <c r="K270" s="85" t="s">
        <v>136</v>
      </c>
      <c r="L270" s="82" t="s">
        <v>81</v>
      </c>
      <c r="M270" s="82" t="s">
        <v>81</v>
      </c>
      <c r="N270" s="82" t="s">
        <v>81</v>
      </c>
      <c r="O270" s="82" t="s">
        <v>81</v>
      </c>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1" t="s">
        <v>82</v>
      </c>
      <c r="AX270" s="1" t="s">
        <v>97</v>
      </c>
      <c r="AY270" s="1" t="s">
        <v>82</v>
      </c>
      <c r="AZ270" s="1" t="s">
        <v>97</v>
      </c>
      <c r="BA270" s="1" t="s">
        <v>97</v>
      </c>
      <c r="BB270" s="1" t="s">
        <v>97</v>
      </c>
      <c r="BC270" s="1" t="s">
        <v>97</v>
      </c>
      <c r="BD270" s="1" t="s">
        <v>147</v>
      </c>
      <c r="BE270" s="1" t="s">
        <v>632</v>
      </c>
    </row>
    <row r="271" spans="1:57" ht="98">
      <c r="A271" s="84" t="s">
        <v>633</v>
      </c>
      <c r="B271" s="85" t="s">
        <v>634</v>
      </c>
      <c r="C271" s="85" t="s">
        <v>3</v>
      </c>
      <c r="D271" s="87" t="s">
        <v>635</v>
      </c>
      <c r="E271" s="82" t="s">
        <v>1282</v>
      </c>
      <c r="F271" s="85" t="s">
        <v>73</v>
      </c>
      <c r="G271" s="85" t="s">
        <v>74</v>
      </c>
      <c r="H271" s="85" t="s">
        <v>75</v>
      </c>
      <c r="I271" s="85" t="s">
        <v>76</v>
      </c>
      <c r="J271" s="85" t="s">
        <v>77</v>
      </c>
      <c r="K271" s="85" t="s">
        <v>114</v>
      </c>
      <c r="L271" s="82" t="s">
        <v>81</v>
      </c>
      <c r="M271" s="82" t="s">
        <v>81</v>
      </c>
      <c r="N271" s="82" t="s">
        <v>81</v>
      </c>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c r="AV271" s="82"/>
      <c r="AW271" s="1" t="s">
        <v>82</v>
      </c>
      <c r="AX271" s="1" t="s">
        <v>83</v>
      </c>
      <c r="AY271" s="1" t="s">
        <v>83</v>
      </c>
      <c r="AZ271" s="1" t="s">
        <v>82</v>
      </c>
      <c r="BA271" s="1" t="s">
        <v>83</v>
      </c>
      <c r="BB271" s="1" t="s">
        <v>83</v>
      </c>
      <c r="BC271" s="1" t="s">
        <v>83</v>
      </c>
      <c r="BD271" s="1" t="s">
        <v>147</v>
      </c>
      <c r="BE271" s="1" t="s">
        <v>636</v>
      </c>
    </row>
    <row r="272" spans="1:57" ht="98">
      <c r="A272" s="84" t="s">
        <v>637</v>
      </c>
      <c r="B272" s="85" t="s">
        <v>634</v>
      </c>
      <c r="C272" s="85" t="s">
        <v>3</v>
      </c>
      <c r="D272" s="87" t="s">
        <v>638</v>
      </c>
      <c r="E272" s="82" t="s">
        <v>1283</v>
      </c>
      <c r="F272" s="85" t="s">
        <v>73</v>
      </c>
      <c r="G272" s="85" t="s">
        <v>74</v>
      </c>
      <c r="H272" s="85" t="s">
        <v>75</v>
      </c>
      <c r="I272" s="85" t="s">
        <v>76</v>
      </c>
      <c r="J272" s="85" t="s">
        <v>77</v>
      </c>
      <c r="K272" s="85" t="s">
        <v>114</v>
      </c>
      <c r="L272" s="82" t="s">
        <v>81</v>
      </c>
      <c r="M272" s="82" t="s">
        <v>81</v>
      </c>
      <c r="N272" s="82" t="s">
        <v>81</v>
      </c>
      <c r="O272" s="82" t="s">
        <v>81</v>
      </c>
      <c r="P272" s="82"/>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c r="AT272" s="82"/>
      <c r="AU272" s="82"/>
      <c r="AV272" s="82"/>
      <c r="AW272" s="1" t="s">
        <v>82</v>
      </c>
      <c r="AX272" s="1" t="s">
        <v>83</v>
      </c>
      <c r="AY272" s="1" t="s">
        <v>83</v>
      </c>
      <c r="AZ272" s="1" t="s">
        <v>82</v>
      </c>
      <c r="BA272" s="1" t="s">
        <v>83</v>
      </c>
      <c r="BB272" s="1" t="s">
        <v>83</v>
      </c>
      <c r="BC272" s="1" t="s">
        <v>83</v>
      </c>
      <c r="BD272" s="1" t="s">
        <v>147</v>
      </c>
      <c r="BE272" s="1" t="s">
        <v>636</v>
      </c>
    </row>
    <row r="273" spans="1:57" ht="56">
      <c r="A273" s="84" t="s">
        <v>639</v>
      </c>
      <c r="B273" s="85" t="s">
        <v>634</v>
      </c>
      <c r="C273" s="85" t="s">
        <v>3</v>
      </c>
      <c r="D273" s="87" t="s">
        <v>640</v>
      </c>
      <c r="E273" s="82" t="s">
        <v>1284</v>
      </c>
      <c r="F273" s="85" t="s">
        <v>73</v>
      </c>
      <c r="G273" s="85" t="s">
        <v>74</v>
      </c>
      <c r="H273" s="85" t="s">
        <v>75</v>
      </c>
      <c r="I273" s="85" t="s">
        <v>76</v>
      </c>
      <c r="J273" s="85" t="s">
        <v>77</v>
      </c>
      <c r="K273" s="85" t="s">
        <v>132</v>
      </c>
      <c r="L273" s="82"/>
      <c r="M273" s="82"/>
      <c r="N273" s="82"/>
      <c r="O273" s="82"/>
      <c r="P273" s="82"/>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c r="AS273" s="82"/>
      <c r="AT273" s="82"/>
      <c r="AU273" s="82"/>
      <c r="AV273" s="82"/>
      <c r="AW273" s="1" t="s">
        <v>97</v>
      </c>
      <c r="AX273" s="1" t="s">
        <v>97</v>
      </c>
      <c r="AY273" s="1" t="s">
        <v>97</v>
      </c>
      <c r="AZ273" s="1" t="s">
        <v>82</v>
      </c>
      <c r="BA273" s="1" t="s">
        <v>82</v>
      </c>
      <c r="BB273" s="1" t="s">
        <v>82</v>
      </c>
      <c r="BC273" s="1" t="s">
        <v>82</v>
      </c>
      <c r="BD273" s="1" t="s">
        <v>84</v>
      </c>
      <c r="BE273" s="1" t="s">
        <v>641</v>
      </c>
    </row>
    <row r="274" spans="1:57" ht="42">
      <c r="A274" s="84" t="s">
        <v>642</v>
      </c>
      <c r="B274" s="92" t="s">
        <v>634</v>
      </c>
      <c r="C274" s="85" t="s">
        <v>3</v>
      </c>
      <c r="D274" s="87" t="s">
        <v>643</v>
      </c>
      <c r="E274" s="82" t="s">
        <v>1285</v>
      </c>
      <c r="F274" s="85" t="s">
        <v>73</v>
      </c>
      <c r="G274" s="85" t="s">
        <v>384</v>
      </c>
      <c r="H274" s="85" t="s">
        <v>75</v>
      </c>
      <c r="I274" s="85" t="s">
        <v>76</v>
      </c>
      <c r="J274" s="85" t="s">
        <v>77</v>
      </c>
      <c r="K274" s="85" t="s">
        <v>656</v>
      </c>
      <c r="L274" s="82"/>
      <c r="M274" s="82"/>
      <c r="N274" s="82"/>
      <c r="O274" s="82"/>
      <c r="P274" s="82"/>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c r="AT274" s="82"/>
      <c r="AU274" s="82"/>
      <c r="AV274" s="82"/>
      <c r="AW274" s="1" t="s">
        <v>97</v>
      </c>
      <c r="AX274" s="1" t="s">
        <v>97</v>
      </c>
      <c r="AY274" s="1" t="s">
        <v>97</v>
      </c>
      <c r="AZ274" s="1" t="s">
        <v>82</v>
      </c>
      <c r="BA274" s="1" t="s">
        <v>82</v>
      </c>
      <c r="BB274" s="1" t="s">
        <v>82</v>
      </c>
      <c r="BC274" s="1" t="s">
        <v>82</v>
      </c>
      <c r="BD274" s="1" t="s">
        <v>84</v>
      </c>
    </row>
    <row r="275" spans="1:57" ht="42">
      <c r="A275" s="84" t="s">
        <v>644</v>
      </c>
      <c r="B275" s="85" t="s">
        <v>634</v>
      </c>
      <c r="C275" s="85" t="s">
        <v>3</v>
      </c>
      <c r="D275" s="87" t="s">
        <v>645</v>
      </c>
      <c r="E275" s="82" t="s">
        <v>1286</v>
      </c>
      <c r="F275" s="85" t="s">
        <v>73</v>
      </c>
      <c r="G275" s="85" t="s">
        <v>384</v>
      </c>
      <c r="H275" s="85" t="s">
        <v>75</v>
      </c>
      <c r="I275" s="85" t="s">
        <v>76</v>
      </c>
      <c r="J275" s="85" t="s">
        <v>77</v>
      </c>
      <c r="K275" s="85" t="s">
        <v>656</v>
      </c>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c r="AT275" s="82"/>
      <c r="AU275" s="82"/>
      <c r="AV275" s="82"/>
      <c r="AW275" s="1" t="s">
        <v>97</v>
      </c>
      <c r="AX275" s="1" t="s">
        <v>97</v>
      </c>
      <c r="AY275" s="1" t="s">
        <v>97</v>
      </c>
      <c r="AZ275" s="1" t="s">
        <v>82</v>
      </c>
      <c r="BA275" s="1" t="s">
        <v>82</v>
      </c>
      <c r="BB275" s="1" t="s">
        <v>82</v>
      </c>
      <c r="BC275" s="1" t="s">
        <v>82</v>
      </c>
      <c r="BD275" s="1" t="s">
        <v>84</v>
      </c>
    </row>
    <row r="276" spans="1:57" ht="126" hidden="1">
      <c r="A276" s="84" t="s">
        <v>86</v>
      </c>
      <c r="B276" s="85" t="s">
        <v>634</v>
      </c>
      <c r="C276" s="85" t="s">
        <v>3</v>
      </c>
      <c r="D276" s="87" t="s">
        <v>646</v>
      </c>
      <c r="E276" s="82" t="s">
        <v>1097</v>
      </c>
      <c r="F276" s="85" t="s">
        <v>73</v>
      </c>
      <c r="G276" s="85" t="s">
        <v>74</v>
      </c>
      <c r="H276" s="85" t="s">
        <v>75</v>
      </c>
      <c r="I276" s="85" t="s">
        <v>76</v>
      </c>
      <c r="J276" s="85"/>
      <c r="K276" s="85" t="s">
        <v>647</v>
      </c>
      <c r="L276" s="82"/>
      <c r="M276" s="82"/>
      <c r="N276" s="82"/>
      <c r="O276" s="82"/>
      <c r="P276" s="82"/>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c r="AT276" s="82"/>
      <c r="AU276" s="82"/>
      <c r="AV276" s="82"/>
    </row>
    <row r="277" spans="1:57" ht="56">
      <c r="A277" s="84" t="s">
        <v>648</v>
      </c>
      <c r="B277" s="85" t="s">
        <v>634</v>
      </c>
      <c r="C277" s="85" t="s">
        <v>3</v>
      </c>
      <c r="D277" s="87" t="s">
        <v>649</v>
      </c>
      <c r="E277" s="82" t="s">
        <v>1287</v>
      </c>
      <c r="F277" s="85" t="s">
        <v>73</v>
      </c>
      <c r="G277" s="85" t="s">
        <v>74</v>
      </c>
      <c r="H277" s="85" t="s">
        <v>92</v>
      </c>
      <c r="I277" s="85" t="s">
        <v>76</v>
      </c>
      <c r="J277" s="85" t="s">
        <v>77</v>
      </c>
      <c r="K277" s="85" t="s">
        <v>132</v>
      </c>
      <c r="L277" s="82"/>
      <c r="M277" s="82"/>
      <c r="N277" s="82"/>
      <c r="O277" s="82"/>
      <c r="P277" s="82"/>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c r="AN277" s="82"/>
      <c r="AO277" s="82"/>
      <c r="AP277" s="82"/>
      <c r="AQ277" s="82"/>
      <c r="AR277" s="82"/>
      <c r="AS277" s="82"/>
      <c r="AT277" s="82"/>
      <c r="AU277" s="82"/>
      <c r="AV277" s="82"/>
      <c r="AW277" s="1" t="s">
        <v>97</v>
      </c>
      <c r="AX277" s="1" t="s">
        <v>97</v>
      </c>
      <c r="AY277" s="1" t="s">
        <v>97</v>
      </c>
      <c r="AZ277" s="1" t="s">
        <v>82</v>
      </c>
      <c r="BA277" s="1" t="s">
        <v>82</v>
      </c>
      <c r="BB277" s="1" t="s">
        <v>82</v>
      </c>
      <c r="BC277" s="1" t="s">
        <v>82</v>
      </c>
      <c r="BD277" s="1" t="s">
        <v>84</v>
      </c>
    </row>
    <row r="278" spans="1:57" ht="42">
      <c r="A278" s="84" t="s">
        <v>650</v>
      </c>
      <c r="B278" s="85" t="s">
        <v>634</v>
      </c>
      <c r="C278" s="85" t="s">
        <v>3</v>
      </c>
      <c r="D278" s="87" t="s">
        <v>651</v>
      </c>
      <c r="E278" s="82" t="s">
        <v>1288</v>
      </c>
      <c r="F278" s="85" t="s">
        <v>73</v>
      </c>
      <c r="G278" s="85" t="s">
        <v>74</v>
      </c>
      <c r="H278" s="85" t="s">
        <v>75</v>
      </c>
      <c r="I278" s="85" t="s">
        <v>76</v>
      </c>
      <c r="J278" s="85" t="s">
        <v>77</v>
      </c>
      <c r="K278" s="85" t="s">
        <v>109</v>
      </c>
      <c r="L278" s="82"/>
      <c r="M278" s="82" t="s">
        <v>81</v>
      </c>
      <c r="N278" s="82"/>
      <c r="O278" s="82"/>
      <c r="P278" s="82"/>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c r="AR278" s="82"/>
      <c r="AS278" s="82"/>
      <c r="AT278" s="82"/>
      <c r="AU278" s="82"/>
      <c r="AV278" s="82"/>
      <c r="AW278" s="1" t="s">
        <v>82</v>
      </c>
      <c r="AX278" s="1" t="s">
        <v>83</v>
      </c>
      <c r="AY278" s="1" t="s">
        <v>82</v>
      </c>
      <c r="AZ278" s="1" t="s">
        <v>82</v>
      </c>
      <c r="BA278" s="1" t="s">
        <v>83</v>
      </c>
      <c r="BB278" s="1" t="s">
        <v>83</v>
      </c>
      <c r="BC278" s="1" t="s">
        <v>83</v>
      </c>
      <c r="BD278" s="1" t="s">
        <v>147</v>
      </c>
      <c r="BE278" s="1" t="s">
        <v>600</v>
      </c>
    </row>
    <row r="279" spans="1:57" ht="56">
      <c r="A279" s="84" t="s">
        <v>652</v>
      </c>
      <c r="B279" s="85" t="s">
        <v>634</v>
      </c>
      <c r="C279" s="85" t="s">
        <v>3</v>
      </c>
      <c r="D279" s="87" t="s">
        <v>653</v>
      </c>
      <c r="E279" s="82" t="s">
        <v>1289</v>
      </c>
      <c r="F279" s="85" t="s">
        <v>73</v>
      </c>
      <c r="G279" s="85" t="s">
        <v>74</v>
      </c>
      <c r="H279" s="85" t="s">
        <v>75</v>
      </c>
      <c r="I279" s="85" t="s">
        <v>76</v>
      </c>
      <c r="J279" s="85" t="s">
        <v>77</v>
      </c>
      <c r="K279" s="85" t="s">
        <v>109</v>
      </c>
      <c r="L279" s="82" t="s">
        <v>81</v>
      </c>
      <c r="M279" s="82" t="s">
        <v>81</v>
      </c>
      <c r="N279" s="82"/>
      <c r="O279" s="82"/>
      <c r="P279" s="82"/>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2"/>
      <c r="AR279" s="82"/>
      <c r="AS279" s="82"/>
      <c r="AT279" s="82"/>
      <c r="AU279" s="82"/>
      <c r="AV279" s="82"/>
      <c r="AW279" s="1" t="s">
        <v>82</v>
      </c>
      <c r="AX279" s="1" t="s">
        <v>83</v>
      </c>
      <c r="AY279" s="1" t="s">
        <v>82</v>
      </c>
      <c r="AZ279" s="1" t="s">
        <v>83</v>
      </c>
      <c r="BA279" s="1" t="s">
        <v>83</v>
      </c>
      <c r="BB279" s="1" t="s">
        <v>83</v>
      </c>
      <c r="BC279" s="1" t="s">
        <v>83</v>
      </c>
      <c r="BD279" s="1" t="s">
        <v>147</v>
      </c>
    </row>
    <row r="280" spans="1:57" ht="42">
      <c r="A280" s="84" t="s">
        <v>654</v>
      </c>
      <c r="B280" s="85" t="s">
        <v>634</v>
      </c>
      <c r="C280" s="85" t="s">
        <v>3</v>
      </c>
      <c r="D280" s="87" t="s">
        <v>655</v>
      </c>
      <c r="E280" s="82" t="s">
        <v>1290</v>
      </c>
      <c r="F280" s="85" t="s">
        <v>73</v>
      </c>
      <c r="G280" s="85" t="s">
        <v>150</v>
      </c>
      <c r="H280" s="85" t="s">
        <v>88</v>
      </c>
      <c r="I280" s="85" t="s">
        <v>76</v>
      </c>
      <c r="J280" s="85" t="s">
        <v>77</v>
      </c>
      <c r="K280" s="85" t="s">
        <v>656</v>
      </c>
      <c r="L280" s="82"/>
      <c r="M280" s="82"/>
      <c r="N280" s="82"/>
      <c r="O280" s="82"/>
      <c r="P280" s="82"/>
      <c r="Q280" s="82"/>
      <c r="R280" s="82"/>
      <c r="S280" s="82"/>
      <c r="T280" s="82"/>
      <c r="U280" s="82"/>
      <c r="V280" s="82"/>
      <c r="W280" s="82"/>
      <c r="X280" s="82"/>
      <c r="Y280" s="82"/>
      <c r="Z280" s="82"/>
      <c r="AA280" s="82"/>
      <c r="AB280" s="82"/>
      <c r="AC280" s="82"/>
      <c r="AD280" s="82"/>
      <c r="AE280" s="82"/>
      <c r="AF280" s="82"/>
      <c r="AG280" s="82"/>
      <c r="AH280" s="82"/>
      <c r="AI280" s="82"/>
      <c r="AJ280" s="82"/>
      <c r="AK280" s="82"/>
      <c r="AL280" s="82"/>
      <c r="AM280" s="82"/>
      <c r="AN280" s="82"/>
      <c r="AO280" s="82"/>
      <c r="AP280" s="82"/>
      <c r="AQ280" s="82"/>
      <c r="AR280" s="82"/>
      <c r="AS280" s="82"/>
      <c r="AT280" s="82"/>
      <c r="AU280" s="82"/>
      <c r="AV280" s="82"/>
      <c r="AW280" s="1" t="s">
        <v>83</v>
      </c>
      <c r="AX280" s="1" t="s">
        <v>97</v>
      </c>
      <c r="AY280" s="1" t="s">
        <v>97</v>
      </c>
      <c r="AZ280" s="1" t="s">
        <v>82</v>
      </c>
      <c r="BA280" s="1" t="s">
        <v>83</v>
      </c>
      <c r="BB280" s="1" t="s">
        <v>83</v>
      </c>
      <c r="BC280" s="1" t="s">
        <v>83</v>
      </c>
      <c r="BD280" s="1" t="s">
        <v>165</v>
      </c>
      <c r="BE280" s="1" t="s">
        <v>657</v>
      </c>
    </row>
    <row r="281" spans="1:57" ht="70">
      <c r="A281" s="84" t="s">
        <v>658</v>
      </c>
      <c r="B281" s="85" t="s">
        <v>634</v>
      </c>
      <c r="C281" s="85" t="s">
        <v>3</v>
      </c>
      <c r="D281" s="87" t="s">
        <v>659</v>
      </c>
      <c r="E281" s="82" t="s">
        <v>1291</v>
      </c>
      <c r="F281" s="85" t="s">
        <v>73</v>
      </c>
      <c r="G281" s="85" t="s">
        <v>74</v>
      </c>
      <c r="H281" s="85" t="s">
        <v>92</v>
      </c>
      <c r="I281" s="85" t="s">
        <v>76</v>
      </c>
      <c r="J281" s="85" t="s">
        <v>77</v>
      </c>
      <c r="K281" s="85" t="s">
        <v>132</v>
      </c>
      <c r="L281" s="82" t="s">
        <v>81</v>
      </c>
      <c r="M281" s="82" t="s">
        <v>81</v>
      </c>
      <c r="N281" s="82"/>
      <c r="O281" s="82"/>
      <c r="P281" s="82"/>
      <c r="Q281" s="82"/>
      <c r="R281" s="82"/>
      <c r="S281" s="82"/>
      <c r="T281" s="82"/>
      <c r="U281" s="82"/>
      <c r="V281" s="82"/>
      <c r="W281" s="82"/>
      <c r="X281" s="82"/>
      <c r="Y281" s="82"/>
      <c r="Z281" s="82"/>
      <c r="AA281" s="82"/>
      <c r="AB281" s="82"/>
      <c r="AC281" s="82"/>
      <c r="AD281" s="82"/>
      <c r="AE281" s="82"/>
      <c r="AF281" s="82"/>
      <c r="AG281" s="82"/>
      <c r="AH281" s="82"/>
      <c r="AI281" s="82"/>
      <c r="AJ281" s="82"/>
      <c r="AK281" s="82"/>
      <c r="AL281" s="82"/>
      <c r="AM281" s="82"/>
      <c r="AN281" s="82"/>
      <c r="AO281" s="82"/>
      <c r="AP281" s="82"/>
      <c r="AQ281" s="82"/>
      <c r="AR281" s="82"/>
      <c r="AS281" s="82"/>
      <c r="AT281" s="82"/>
      <c r="AU281" s="82"/>
      <c r="AV281" s="82"/>
      <c r="AW281" s="1" t="s">
        <v>83</v>
      </c>
      <c r="AX281" s="1" t="s">
        <v>83</v>
      </c>
      <c r="AY281" s="1" t="s">
        <v>97</v>
      </c>
      <c r="AZ281" s="1" t="s">
        <v>82</v>
      </c>
      <c r="BA281" s="1" t="s">
        <v>82</v>
      </c>
      <c r="BB281" s="1" t="s">
        <v>82</v>
      </c>
      <c r="BC281" s="1" t="s">
        <v>82</v>
      </c>
      <c r="BD281" s="1" t="s">
        <v>84</v>
      </c>
    </row>
    <row r="282" spans="1:57" ht="42">
      <c r="A282" s="84" t="s">
        <v>660</v>
      </c>
      <c r="B282" s="85" t="s">
        <v>634</v>
      </c>
      <c r="C282" s="85" t="s">
        <v>3</v>
      </c>
      <c r="D282" s="87" t="s">
        <v>661</v>
      </c>
      <c r="E282" s="82" t="s">
        <v>1292</v>
      </c>
      <c r="F282" s="85" t="s">
        <v>73</v>
      </c>
      <c r="G282" s="85" t="s">
        <v>150</v>
      </c>
      <c r="H282" s="85" t="s">
        <v>88</v>
      </c>
      <c r="I282" s="85" t="s">
        <v>76</v>
      </c>
      <c r="J282" s="85" t="s">
        <v>77</v>
      </c>
      <c r="K282" s="85" t="s">
        <v>160</v>
      </c>
      <c r="L282" s="82"/>
      <c r="M282" s="82"/>
      <c r="N282" s="82"/>
      <c r="O282" s="82"/>
      <c r="P282" s="82"/>
      <c r="Q282" s="82"/>
      <c r="R282" s="82"/>
      <c r="S282" s="82"/>
      <c r="T282" s="82"/>
      <c r="U282" s="82"/>
      <c r="V282" s="82"/>
      <c r="W282" s="82"/>
      <c r="X282" s="82"/>
      <c r="Y282" s="82"/>
      <c r="Z282" s="82"/>
      <c r="AA282" s="82"/>
      <c r="AB282" s="82"/>
      <c r="AC282" s="82"/>
      <c r="AD282" s="82"/>
      <c r="AE282" s="82"/>
      <c r="AF282" s="82"/>
      <c r="AG282" s="82"/>
      <c r="AH282" s="82"/>
      <c r="AI282" s="82"/>
      <c r="AJ282" s="82"/>
      <c r="AK282" s="82"/>
      <c r="AL282" s="82"/>
      <c r="AM282" s="82"/>
      <c r="AN282" s="82"/>
      <c r="AO282" s="82"/>
      <c r="AP282" s="82"/>
      <c r="AQ282" s="82"/>
      <c r="AR282" s="82"/>
      <c r="AS282" s="82"/>
      <c r="AT282" s="82"/>
      <c r="AU282" s="82"/>
      <c r="AV282" s="82"/>
      <c r="AW282" s="1" t="s">
        <v>83</v>
      </c>
      <c r="AX282" s="1" t="s">
        <v>97</v>
      </c>
      <c r="AY282" s="1" t="s">
        <v>83</v>
      </c>
      <c r="AZ282" s="1" t="s">
        <v>82</v>
      </c>
      <c r="BA282" s="1" t="s">
        <v>83</v>
      </c>
      <c r="BB282" s="1" t="s">
        <v>83</v>
      </c>
      <c r="BC282" s="1" t="s">
        <v>83</v>
      </c>
      <c r="BD282" s="1" t="s">
        <v>165</v>
      </c>
      <c r="BE282" s="1" t="s">
        <v>662</v>
      </c>
    </row>
    <row r="283" spans="1:57" ht="42">
      <c r="A283" s="84" t="s">
        <v>663</v>
      </c>
      <c r="B283" s="85" t="s">
        <v>634</v>
      </c>
      <c r="C283" s="85" t="s">
        <v>3</v>
      </c>
      <c r="D283" s="87" t="s">
        <v>664</v>
      </c>
      <c r="E283" s="82" t="s">
        <v>1293</v>
      </c>
      <c r="F283" s="85" t="s">
        <v>73</v>
      </c>
      <c r="G283" s="85" t="s">
        <v>384</v>
      </c>
      <c r="H283" s="85" t="s">
        <v>93</v>
      </c>
      <c r="I283" s="85" t="s">
        <v>76</v>
      </c>
      <c r="J283" s="85" t="s">
        <v>77</v>
      </c>
      <c r="K283" s="85" t="s">
        <v>160</v>
      </c>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82"/>
      <c r="AN283" s="82"/>
      <c r="AO283" s="82"/>
      <c r="AP283" s="82"/>
      <c r="AQ283" s="82"/>
      <c r="AR283" s="82"/>
      <c r="AS283" s="82"/>
      <c r="AT283" s="82"/>
      <c r="AU283" s="82"/>
      <c r="AV283" s="82"/>
      <c r="AW283" s="1" t="s">
        <v>83</v>
      </c>
      <c r="AX283" s="1" t="s">
        <v>83</v>
      </c>
      <c r="AY283" s="1" t="s">
        <v>83</v>
      </c>
      <c r="AZ283" s="1" t="s">
        <v>82</v>
      </c>
      <c r="BA283" s="1" t="s">
        <v>82</v>
      </c>
      <c r="BB283" s="1" t="s">
        <v>82</v>
      </c>
      <c r="BC283" s="1" t="s">
        <v>82</v>
      </c>
      <c r="BD283" s="1" t="s">
        <v>84</v>
      </c>
    </row>
    <row r="284" spans="1:57" ht="70">
      <c r="A284" s="84" t="s">
        <v>665</v>
      </c>
      <c r="B284" s="85" t="s">
        <v>634</v>
      </c>
      <c r="C284" s="85" t="s">
        <v>3</v>
      </c>
      <c r="D284" s="87" t="s">
        <v>666</v>
      </c>
      <c r="E284" s="82" t="s">
        <v>1294</v>
      </c>
      <c r="F284" s="85" t="s">
        <v>73</v>
      </c>
      <c r="G284" s="85" t="s">
        <v>74</v>
      </c>
      <c r="H284" s="85" t="s">
        <v>75</v>
      </c>
      <c r="I284" s="85" t="s">
        <v>76</v>
      </c>
      <c r="J284" s="85" t="s">
        <v>77</v>
      </c>
      <c r="K284" s="82" t="s">
        <v>78</v>
      </c>
      <c r="L284" s="82" t="s">
        <v>81</v>
      </c>
      <c r="M284" s="82" t="s">
        <v>81</v>
      </c>
      <c r="N284" s="82"/>
      <c r="O284" s="82"/>
      <c r="P284" s="82"/>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c r="AT284" s="82"/>
      <c r="AU284" s="82"/>
      <c r="AV284" s="82"/>
      <c r="AW284" s="1" t="s">
        <v>82</v>
      </c>
      <c r="AX284" s="1" t="s">
        <v>83</v>
      </c>
      <c r="AY284" s="1" t="s">
        <v>83</v>
      </c>
      <c r="AZ284" s="1" t="s">
        <v>82</v>
      </c>
      <c r="BA284" s="1" t="s">
        <v>83</v>
      </c>
      <c r="BB284" s="1" t="s">
        <v>83</v>
      </c>
      <c r="BC284" s="1" t="s">
        <v>83</v>
      </c>
      <c r="BD284" s="1" t="s">
        <v>147</v>
      </c>
      <c r="BE284" s="1" t="s">
        <v>606</v>
      </c>
    </row>
    <row r="285" spans="1:57" ht="56" hidden="1">
      <c r="A285" s="84" t="s">
        <v>86</v>
      </c>
      <c r="B285" s="85" t="s">
        <v>667</v>
      </c>
      <c r="C285" s="85" t="s">
        <v>3</v>
      </c>
      <c r="D285" s="87" t="s">
        <v>668</v>
      </c>
      <c r="E285" s="82" t="s">
        <v>1098</v>
      </c>
      <c r="F285" s="85" t="s">
        <v>73</v>
      </c>
      <c r="G285" s="85" t="s">
        <v>74</v>
      </c>
      <c r="H285" s="85" t="s">
        <v>75</v>
      </c>
      <c r="I285" s="85" t="s">
        <v>76</v>
      </c>
      <c r="J285" s="85"/>
      <c r="K285" s="85" t="s">
        <v>669</v>
      </c>
      <c r="L285" s="82"/>
      <c r="M285" s="82"/>
      <c r="N285" s="82"/>
      <c r="O285" s="82"/>
      <c r="P285" s="82"/>
      <c r="Q285" s="82"/>
      <c r="R285" s="82"/>
      <c r="S285" s="82"/>
      <c r="T285" s="82"/>
      <c r="U285" s="82"/>
      <c r="V285" s="82"/>
      <c r="W285" s="82"/>
      <c r="X285" s="82"/>
      <c r="Y285" s="82"/>
      <c r="Z285" s="82"/>
      <c r="AA285" s="82"/>
      <c r="AB285" s="82"/>
      <c r="AC285" s="82"/>
      <c r="AD285" s="82"/>
      <c r="AE285" s="82"/>
      <c r="AF285" s="82"/>
      <c r="AG285" s="82"/>
      <c r="AH285" s="82"/>
      <c r="AI285" s="82"/>
      <c r="AJ285" s="82"/>
      <c r="AK285" s="82"/>
      <c r="AL285" s="82"/>
      <c r="AM285" s="82"/>
      <c r="AN285" s="82"/>
      <c r="AO285" s="82"/>
      <c r="AP285" s="82"/>
      <c r="AQ285" s="82"/>
      <c r="AR285" s="82"/>
      <c r="AS285" s="82"/>
      <c r="AT285" s="82"/>
      <c r="AU285" s="82"/>
      <c r="AV285" s="82"/>
    </row>
    <row r="286" spans="1:57" ht="56" hidden="1">
      <c r="A286" s="84" t="s">
        <v>86</v>
      </c>
      <c r="B286" s="85" t="s">
        <v>667</v>
      </c>
      <c r="C286" s="85" t="s">
        <v>3</v>
      </c>
      <c r="D286" s="87" t="s">
        <v>670</v>
      </c>
      <c r="E286" s="82" t="s">
        <v>1099</v>
      </c>
      <c r="F286" s="85" t="s">
        <v>73</v>
      </c>
      <c r="G286" s="85" t="s">
        <v>74</v>
      </c>
      <c r="H286" s="85" t="s">
        <v>75</v>
      </c>
      <c r="I286" s="85" t="s">
        <v>76</v>
      </c>
      <c r="J286" s="85"/>
      <c r="K286" s="85"/>
      <c r="L286" s="82"/>
      <c r="M286" s="82"/>
      <c r="N286" s="82"/>
      <c r="O286" s="82"/>
      <c r="P286" s="82"/>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c r="AT286" s="82"/>
      <c r="AU286" s="82"/>
      <c r="AV286" s="82"/>
    </row>
    <row r="287" spans="1:57" ht="56" hidden="1">
      <c r="A287" s="84" t="s">
        <v>86</v>
      </c>
      <c r="B287" s="85" t="s">
        <v>667</v>
      </c>
      <c r="C287" s="85" t="s">
        <v>3</v>
      </c>
      <c r="D287" s="87" t="s">
        <v>671</v>
      </c>
      <c r="E287" s="82" t="s">
        <v>1100</v>
      </c>
      <c r="F287" s="85" t="s">
        <v>73</v>
      </c>
      <c r="G287" s="85" t="s">
        <v>74</v>
      </c>
      <c r="H287" s="85" t="s">
        <v>88</v>
      </c>
      <c r="I287" s="85" t="s">
        <v>76</v>
      </c>
      <c r="J287" s="85"/>
      <c r="K287" s="85" t="s">
        <v>629</v>
      </c>
      <c r="L287" s="82"/>
      <c r="M287" s="82"/>
      <c r="N287" s="82"/>
      <c r="O287" s="82"/>
      <c r="P287" s="82"/>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82"/>
      <c r="AS287" s="82"/>
      <c r="AT287" s="82"/>
      <c r="AU287" s="82"/>
      <c r="AV287" s="82"/>
    </row>
    <row r="288" spans="1:57" ht="56" hidden="1">
      <c r="A288" s="84" t="s">
        <v>86</v>
      </c>
      <c r="B288" s="85" t="s">
        <v>667</v>
      </c>
      <c r="C288" s="85" t="s">
        <v>3</v>
      </c>
      <c r="D288" s="87" t="s">
        <v>671</v>
      </c>
      <c r="E288" s="82" t="s">
        <v>1101</v>
      </c>
      <c r="F288" s="85" t="s">
        <v>73</v>
      </c>
      <c r="G288" s="85" t="s">
        <v>74</v>
      </c>
      <c r="H288" s="85" t="s">
        <v>88</v>
      </c>
      <c r="I288" s="85" t="s">
        <v>76</v>
      </c>
      <c r="J288" s="85"/>
      <c r="K288" s="85" t="s">
        <v>160</v>
      </c>
      <c r="L288" s="82"/>
      <c r="M288" s="82"/>
      <c r="N288" s="82"/>
      <c r="O288" s="82"/>
      <c r="P288" s="82"/>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c r="AT288" s="82"/>
      <c r="AU288" s="82"/>
      <c r="AV288" s="82"/>
    </row>
    <row r="289" spans="1:56" ht="70">
      <c r="A289" s="84" t="s">
        <v>672</v>
      </c>
      <c r="B289" s="85" t="s">
        <v>667</v>
      </c>
      <c r="C289" s="85" t="s">
        <v>3</v>
      </c>
      <c r="D289" s="87" t="s">
        <v>673</v>
      </c>
      <c r="E289" s="82" t="s">
        <v>1295</v>
      </c>
      <c r="F289" s="85" t="s">
        <v>73</v>
      </c>
      <c r="G289" s="85" t="s">
        <v>74</v>
      </c>
      <c r="H289" s="85" t="s">
        <v>75</v>
      </c>
      <c r="I289" s="85" t="s">
        <v>76</v>
      </c>
      <c r="J289" s="85" t="s">
        <v>77</v>
      </c>
      <c r="K289" s="82" t="s">
        <v>78</v>
      </c>
      <c r="L289" s="82" t="s">
        <v>81</v>
      </c>
      <c r="M289" s="82" t="s">
        <v>81</v>
      </c>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1" t="s">
        <v>82</v>
      </c>
      <c r="AX289" s="1" t="s">
        <v>83</v>
      </c>
      <c r="AY289" s="1" t="s">
        <v>83</v>
      </c>
      <c r="AZ289" s="1" t="s">
        <v>83</v>
      </c>
      <c r="BA289" s="1" t="s">
        <v>83</v>
      </c>
      <c r="BB289" s="1" t="s">
        <v>83</v>
      </c>
      <c r="BC289" s="1" t="s">
        <v>83</v>
      </c>
      <c r="BD289" s="1" t="s">
        <v>165</v>
      </c>
    </row>
    <row r="290" spans="1:56" ht="98">
      <c r="A290" s="84" t="s">
        <v>674</v>
      </c>
      <c r="B290" s="85" t="s">
        <v>675</v>
      </c>
      <c r="C290" s="89" t="s">
        <v>79</v>
      </c>
      <c r="D290" s="87" t="s">
        <v>676</v>
      </c>
      <c r="E290" s="82" t="s">
        <v>1160</v>
      </c>
      <c r="F290" s="85" t="s">
        <v>73</v>
      </c>
      <c r="G290" s="85" t="s">
        <v>74</v>
      </c>
      <c r="H290" s="85" t="s">
        <v>75</v>
      </c>
      <c r="I290" s="85" t="s">
        <v>76</v>
      </c>
      <c r="J290" s="85" t="s">
        <v>131</v>
      </c>
      <c r="K290" s="85" t="s">
        <v>109</v>
      </c>
      <c r="L290" s="82" t="s">
        <v>81</v>
      </c>
      <c r="M290" s="82" t="s">
        <v>81</v>
      </c>
      <c r="N290" s="82"/>
      <c r="O290" s="82"/>
      <c r="P290" s="82"/>
      <c r="Q290" s="82"/>
      <c r="R290" s="82"/>
      <c r="S290" s="82" t="s">
        <v>81</v>
      </c>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c r="AT290" s="82"/>
      <c r="AU290" s="82" t="s">
        <v>81</v>
      </c>
      <c r="AV290" s="82" t="s">
        <v>81</v>
      </c>
      <c r="AW290" s="1" t="s">
        <v>82</v>
      </c>
      <c r="AX290" s="1" t="s">
        <v>82</v>
      </c>
      <c r="AY290" s="1" t="s">
        <v>83</v>
      </c>
      <c r="AZ290" s="1" t="s">
        <v>82</v>
      </c>
      <c r="BA290" s="1" t="s">
        <v>82</v>
      </c>
      <c r="BB290" s="1" t="s">
        <v>82</v>
      </c>
      <c r="BC290" s="1" t="s">
        <v>82</v>
      </c>
      <c r="BD290" s="1" t="s">
        <v>84</v>
      </c>
    </row>
    <row r="291" spans="1:56" ht="112">
      <c r="A291" s="84" t="s">
        <v>677</v>
      </c>
      <c r="B291" s="85" t="s">
        <v>675</v>
      </c>
      <c r="C291" s="89" t="s">
        <v>79</v>
      </c>
      <c r="D291" s="87" t="s">
        <v>678</v>
      </c>
      <c r="E291" s="82" t="s">
        <v>1161</v>
      </c>
      <c r="F291" s="85" t="s">
        <v>73</v>
      </c>
      <c r="G291" s="85" t="s">
        <v>74</v>
      </c>
      <c r="H291" s="85" t="s">
        <v>88</v>
      </c>
      <c r="I291" s="85" t="s">
        <v>76</v>
      </c>
      <c r="J291" s="85" t="s">
        <v>131</v>
      </c>
      <c r="K291" s="85" t="s">
        <v>78</v>
      </c>
      <c r="L291" s="82" t="s">
        <v>81</v>
      </c>
      <c r="M291" s="82" t="s">
        <v>81</v>
      </c>
      <c r="N291" s="82"/>
      <c r="O291" s="82"/>
      <c r="P291" s="82"/>
      <c r="Q291" s="82"/>
      <c r="R291" s="82"/>
      <c r="S291" s="82" t="s">
        <v>81</v>
      </c>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c r="AS291" s="82"/>
      <c r="AT291" s="82"/>
      <c r="AU291" s="82" t="s">
        <v>81</v>
      </c>
      <c r="AV291" s="82" t="s">
        <v>81</v>
      </c>
      <c r="AW291" s="1" t="s">
        <v>82</v>
      </c>
      <c r="AX291" s="1" t="s">
        <v>82</v>
      </c>
      <c r="AY291" s="1" t="s">
        <v>83</v>
      </c>
      <c r="AZ291" s="1" t="s">
        <v>83</v>
      </c>
      <c r="BA291" s="1" t="s">
        <v>82</v>
      </c>
      <c r="BB291" s="1" t="s">
        <v>82</v>
      </c>
      <c r="BC291" s="1" t="s">
        <v>82</v>
      </c>
      <c r="BD291" s="1" t="s">
        <v>84</v>
      </c>
    </row>
    <row r="292" spans="1:56" ht="154">
      <c r="A292" s="84" t="s">
        <v>679</v>
      </c>
      <c r="B292" s="85" t="s">
        <v>675</v>
      </c>
      <c r="C292" s="89" t="s">
        <v>79</v>
      </c>
      <c r="D292" s="87" t="s">
        <v>680</v>
      </c>
      <c r="E292" s="82" t="s">
        <v>1162</v>
      </c>
      <c r="F292" s="85" t="s">
        <v>73</v>
      </c>
      <c r="G292" s="85" t="s">
        <v>159</v>
      </c>
      <c r="H292" s="85" t="s">
        <v>93</v>
      </c>
      <c r="I292" s="85" t="s">
        <v>76</v>
      </c>
      <c r="J292" s="85" t="s">
        <v>131</v>
      </c>
      <c r="K292" s="85" t="s">
        <v>629</v>
      </c>
      <c r="L292" s="82"/>
      <c r="M292" s="82"/>
      <c r="N292" s="82"/>
      <c r="O292" s="82"/>
      <c r="P292" s="82"/>
      <c r="Q292" s="82"/>
      <c r="R292" s="82"/>
      <c r="S292" s="82" t="s">
        <v>81</v>
      </c>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c r="AS292" s="82"/>
      <c r="AT292" s="82"/>
      <c r="AU292" s="82" t="s">
        <v>81</v>
      </c>
      <c r="AV292" s="82" t="s">
        <v>81</v>
      </c>
      <c r="AW292" s="1" t="s">
        <v>97</v>
      </c>
      <c r="AX292" s="1" t="s">
        <v>97</v>
      </c>
      <c r="AY292" s="1" t="s">
        <v>83</v>
      </c>
      <c r="AZ292" s="1" t="s">
        <v>83</v>
      </c>
      <c r="BA292" s="1" t="s">
        <v>82</v>
      </c>
      <c r="BB292" s="1" t="s">
        <v>82</v>
      </c>
      <c r="BC292" s="1" t="s">
        <v>82</v>
      </c>
      <c r="BD292" s="1" t="s">
        <v>84</v>
      </c>
    </row>
    <row r="293" spans="1:56" ht="84" hidden="1">
      <c r="A293" s="84" t="s">
        <v>86</v>
      </c>
      <c r="B293" s="85" t="s">
        <v>681</v>
      </c>
      <c r="C293" s="89"/>
      <c r="D293" s="87" t="s">
        <v>682</v>
      </c>
      <c r="E293" s="82" t="s">
        <v>1102</v>
      </c>
      <c r="F293" s="85" t="s">
        <v>73</v>
      </c>
      <c r="G293" s="85" t="s">
        <v>74</v>
      </c>
      <c r="H293" s="85" t="s">
        <v>75</v>
      </c>
      <c r="I293" s="85"/>
      <c r="J293" s="85"/>
      <c r="K293" s="85" t="s">
        <v>136</v>
      </c>
      <c r="L293" s="82"/>
      <c r="M293" s="82"/>
      <c r="N293" s="82"/>
      <c r="O293" s="82"/>
      <c r="P293" s="82"/>
      <c r="Q293" s="82"/>
      <c r="R293" s="82"/>
      <c r="S293" s="82"/>
      <c r="T293" s="82"/>
      <c r="U293" s="82"/>
      <c r="V293" s="82"/>
      <c r="W293" s="82"/>
      <c r="X293" s="82"/>
      <c r="Y293" s="82"/>
      <c r="Z293" s="82"/>
      <c r="AA293" s="82"/>
      <c r="AB293" s="82"/>
      <c r="AC293" s="82"/>
      <c r="AD293" s="82"/>
      <c r="AE293" s="82"/>
      <c r="AF293" s="82"/>
      <c r="AG293" s="82"/>
      <c r="AH293" s="82"/>
      <c r="AI293" s="82"/>
      <c r="AJ293" s="82"/>
      <c r="AK293" s="82"/>
      <c r="AL293" s="82"/>
      <c r="AM293" s="82"/>
      <c r="AN293" s="82"/>
      <c r="AO293" s="82"/>
      <c r="AP293" s="82"/>
      <c r="AQ293" s="82"/>
      <c r="AR293" s="82"/>
      <c r="AS293" s="82"/>
      <c r="AT293" s="82"/>
      <c r="AU293" s="82"/>
      <c r="AV293" s="82"/>
    </row>
    <row r="294" spans="1:56" ht="56" hidden="1">
      <c r="A294" s="84" t="s">
        <v>86</v>
      </c>
      <c r="B294" s="85" t="s">
        <v>681</v>
      </c>
      <c r="C294" s="89"/>
      <c r="D294" s="87" t="s">
        <v>683</v>
      </c>
      <c r="E294" s="82" t="s">
        <v>1035</v>
      </c>
      <c r="F294" s="85" t="s">
        <v>73</v>
      </c>
      <c r="G294" s="85" t="s">
        <v>74</v>
      </c>
      <c r="H294" s="85" t="s">
        <v>88</v>
      </c>
      <c r="I294" s="85"/>
      <c r="J294" s="85"/>
      <c r="K294" s="85" t="s">
        <v>684</v>
      </c>
      <c r="L294" s="82"/>
      <c r="M294" s="82"/>
      <c r="N294" s="82"/>
      <c r="O294" s="82"/>
      <c r="P294" s="82"/>
      <c r="Q294" s="82"/>
      <c r="R294" s="82"/>
      <c r="S294" s="82"/>
      <c r="T294" s="82"/>
      <c r="U294" s="82"/>
      <c r="V294" s="82"/>
      <c r="W294" s="82"/>
      <c r="X294" s="82"/>
      <c r="Y294" s="82"/>
      <c r="Z294" s="82"/>
      <c r="AA294" s="82"/>
      <c r="AB294" s="82"/>
      <c r="AC294" s="82"/>
      <c r="AD294" s="82"/>
      <c r="AE294" s="82"/>
      <c r="AF294" s="82"/>
      <c r="AG294" s="82"/>
      <c r="AH294" s="82"/>
      <c r="AI294" s="82"/>
      <c r="AJ294" s="82"/>
      <c r="AK294" s="82"/>
      <c r="AL294" s="82"/>
      <c r="AM294" s="82"/>
      <c r="AN294" s="82"/>
      <c r="AO294" s="82"/>
      <c r="AP294" s="82"/>
      <c r="AQ294" s="82"/>
      <c r="AR294" s="82"/>
      <c r="AS294" s="82"/>
      <c r="AT294" s="82"/>
      <c r="AU294" s="82"/>
      <c r="AV294" s="82"/>
    </row>
    <row r="295" spans="1:56" ht="42">
      <c r="A295" s="84" t="s">
        <v>685</v>
      </c>
      <c r="B295" s="85" t="s">
        <v>681</v>
      </c>
      <c r="C295" s="89" t="s">
        <v>90</v>
      </c>
      <c r="D295" s="87" t="s">
        <v>686</v>
      </c>
      <c r="E295" s="82" t="s">
        <v>1295</v>
      </c>
      <c r="F295" s="85" t="s">
        <v>73</v>
      </c>
      <c r="G295" s="85" t="s">
        <v>384</v>
      </c>
      <c r="H295" s="85" t="s">
        <v>93</v>
      </c>
      <c r="I295" s="85" t="s">
        <v>76</v>
      </c>
      <c r="J295" s="85" t="s">
        <v>77</v>
      </c>
      <c r="K295" s="85" t="s">
        <v>160</v>
      </c>
      <c r="L295" s="82" t="s">
        <v>81</v>
      </c>
      <c r="M295" s="82"/>
      <c r="N295" s="82"/>
      <c r="O295" s="82"/>
      <c r="P295" s="82"/>
      <c r="Q295" s="82" t="s">
        <v>81</v>
      </c>
      <c r="R295" s="82" t="s">
        <v>81</v>
      </c>
      <c r="S295" s="82"/>
      <c r="T295" s="82"/>
      <c r="U295" s="82"/>
      <c r="V295" s="82"/>
      <c r="W295" s="82"/>
      <c r="X295" s="82"/>
      <c r="Y295" s="82"/>
      <c r="Z295" s="82"/>
      <c r="AA295" s="82"/>
      <c r="AB295" s="82"/>
      <c r="AC295" s="82"/>
      <c r="AD295" s="82"/>
      <c r="AE295" s="82"/>
      <c r="AF295" s="82" t="s">
        <v>81</v>
      </c>
      <c r="AG295" s="82" t="s">
        <v>81</v>
      </c>
      <c r="AH295" s="82"/>
      <c r="AI295" s="82"/>
      <c r="AJ295" s="82" t="s">
        <v>81</v>
      </c>
      <c r="AK295" s="82" t="s">
        <v>81</v>
      </c>
      <c r="AL295" s="82"/>
      <c r="AM295" s="82"/>
      <c r="AN295" s="82"/>
      <c r="AO295" s="82"/>
      <c r="AP295" s="82"/>
      <c r="AQ295" s="82"/>
      <c r="AR295" s="82"/>
      <c r="AS295" s="82"/>
      <c r="AT295" s="82"/>
      <c r="AU295" s="82"/>
      <c r="AV295" s="82"/>
      <c r="AW295" s="1" t="s">
        <v>97</v>
      </c>
      <c r="AX295" s="1" t="s">
        <v>83</v>
      </c>
      <c r="AY295" s="1" t="s">
        <v>97</v>
      </c>
      <c r="AZ295" s="1" t="s">
        <v>82</v>
      </c>
      <c r="BA295" s="1" t="s">
        <v>82</v>
      </c>
      <c r="BB295" s="1" t="s">
        <v>82</v>
      </c>
      <c r="BC295" s="1" t="s">
        <v>82</v>
      </c>
      <c r="BD295" s="1" t="s">
        <v>147</v>
      </c>
    </row>
    <row r="296" spans="1:56" ht="42">
      <c r="A296" s="84" t="s">
        <v>687</v>
      </c>
      <c r="B296" s="85" t="s">
        <v>681</v>
      </c>
      <c r="C296" s="89" t="s">
        <v>90</v>
      </c>
      <c r="D296" s="87" t="s">
        <v>688</v>
      </c>
      <c r="E296" s="82" t="s">
        <v>1295</v>
      </c>
      <c r="F296" s="85" t="s">
        <v>73</v>
      </c>
      <c r="G296" s="85" t="s">
        <v>384</v>
      </c>
      <c r="H296" s="85" t="s">
        <v>93</v>
      </c>
      <c r="I296" s="85" t="s">
        <v>76</v>
      </c>
      <c r="J296" s="85" t="s">
        <v>77</v>
      </c>
      <c r="K296" s="93" t="s">
        <v>160</v>
      </c>
      <c r="L296" s="82" t="s">
        <v>81</v>
      </c>
      <c r="M296" s="82" t="s">
        <v>81</v>
      </c>
      <c r="N296" s="82"/>
      <c r="O296" s="82"/>
      <c r="P296" s="82" t="s">
        <v>81</v>
      </c>
      <c r="Q296" s="82" t="s">
        <v>81</v>
      </c>
      <c r="R296" s="82" t="s">
        <v>81</v>
      </c>
      <c r="S296" s="82" t="s">
        <v>81</v>
      </c>
      <c r="T296" s="82" t="s">
        <v>81</v>
      </c>
      <c r="U296" s="82" t="s">
        <v>81</v>
      </c>
      <c r="V296" s="82" t="s">
        <v>81</v>
      </c>
      <c r="W296" s="82" t="s">
        <v>81</v>
      </c>
      <c r="X296" s="82" t="s">
        <v>81</v>
      </c>
      <c r="Y296" s="82" t="s">
        <v>81</v>
      </c>
      <c r="Z296" s="82" t="s">
        <v>81</v>
      </c>
      <c r="AA296" s="82" t="s">
        <v>81</v>
      </c>
      <c r="AB296" s="82" t="s">
        <v>81</v>
      </c>
      <c r="AC296" s="82" t="s">
        <v>81</v>
      </c>
      <c r="AD296" s="82" t="s">
        <v>81</v>
      </c>
      <c r="AE296" s="82" t="s">
        <v>81</v>
      </c>
      <c r="AF296" s="82" t="s">
        <v>81</v>
      </c>
      <c r="AG296" s="82" t="s">
        <v>81</v>
      </c>
      <c r="AH296" s="82" t="s">
        <v>81</v>
      </c>
      <c r="AI296" s="82" t="s">
        <v>81</v>
      </c>
      <c r="AJ296" s="82" t="s">
        <v>81</v>
      </c>
      <c r="AK296" s="82" t="s">
        <v>81</v>
      </c>
      <c r="AL296" s="82" t="s">
        <v>81</v>
      </c>
      <c r="AM296" s="82" t="s">
        <v>81</v>
      </c>
      <c r="AN296" s="82" t="s">
        <v>81</v>
      </c>
      <c r="AO296" s="82" t="s">
        <v>81</v>
      </c>
      <c r="AP296" s="82" t="s">
        <v>81</v>
      </c>
      <c r="AQ296" s="82" t="s">
        <v>81</v>
      </c>
      <c r="AR296" s="82" t="s">
        <v>81</v>
      </c>
      <c r="AS296" s="82" t="s">
        <v>81</v>
      </c>
      <c r="AT296" s="82" t="s">
        <v>81</v>
      </c>
      <c r="AU296" s="82" t="s">
        <v>81</v>
      </c>
      <c r="AV296" s="82" t="s">
        <v>81</v>
      </c>
      <c r="AW296" s="1" t="s">
        <v>83</v>
      </c>
      <c r="AX296" s="1" t="s">
        <v>83</v>
      </c>
      <c r="AY296" s="1" t="s">
        <v>83</v>
      </c>
      <c r="AZ296" s="1" t="s">
        <v>82</v>
      </c>
      <c r="BA296" s="1" t="s">
        <v>82</v>
      </c>
      <c r="BB296" s="1" t="s">
        <v>82</v>
      </c>
      <c r="BC296" s="1" t="s">
        <v>82</v>
      </c>
      <c r="BD296" s="1" t="s">
        <v>147</v>
      </c>
    </row>
    <row r="297" spans="1:56" ht="70" hidden="1">
      <c r="A297" s="84" t="s">
        <v>86</v>
      </c>
      <c r="B297" s="85" t="s">
        <v>681</v>
      </c>
      <c r="C297" s="89" t="s">
        <v>90</v>
      </c>
      <c r="D297" s="87" t="s">
        <v>689</v>
      </c>
      <c r="E297" s="82" t="s">
        <v>1035</v>
      </c>
      <c r="F297" s="85" t="s">
        <v>73</v>
      </c>
      <c r="G297" s="85" t="s">
        <v>384</v>
      </c>
      <c r="H297" s="85" t="s">
        <v>93</v>
      </c>
      <c r="I297" s="85" t="s">
        <v>76</v>
      </c>
      <c r="J297" s="85"/>
      <c r="K297" s="93"/>
      <c r="L297" s="82"/>
      <c r="M297" s="82"/>
      <c r="N297" s="82"/>
      <c r="O297" s="82"/>
      <c r="P297" s="82"/>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row>
    <row r="298" spans="1:56" ht="42">
      <c r="A298" s="84" t="s">
        <v>690</v>
      </c>
      <c r="B298" s="85" t="s">
        <v>681</v>
      </c>
      <c r="C298" s="89" t="s">
        <v>90</v>
      </c>
      <c r="D298" s="87" t="s">
        <v>691</v>
      </c>
      <c r="E298" s="82" t="s">
        <v>1295</v>
      </c>
      <c r="F298" s="85" t="s">
        <v>73</v>
      </c>
      <c r="G298" s="85" t="s">
        <v>384</v>
      </c>
      <c r="H298" s="85" t="s">
        <v>93</v>
      </c>
      <c r="I298" s="85" t="s">
        <v>76</v>
      </c>
      <c r="J298" s="85" t="s">
        <v>131</v>
      </c>
      <c r="K298" s="93" t="s">
        <v>160</v>
      </c>
      <c r="L298" s="82"/>
      <c r="M298" s="82"/>
      <c r="N298" s="82"/>
      <c r="O298" s="82"/>
      <c r="P298" s="82" t="s">
        <v>81</v>
      </c>
      <c r="Q298" s="82" t="s">
        <v>81</v>
      </c>
      <c r="R298" s="82" t="s">
        <v>81</v>
      </c>
      <c r="S298" s="82" t="s">
        <v>81</v>
      </c>
      <c r="T298" s="82" t="s">
        <v>81</v>
      </c>
      <c r="U298" s="82" t="s">
        <v>81</v>
      </c>
      <c r="V298" s="82" t="s">
        <v>81</v>
      </c>
      <c r="W298" s="82" t="s">
        <v>81</v>
      </c>
      <c r="X298" s="82" t="s">
        <v>81</v>
      </c>
      <c r="Y298" s="82" t="s">
        <v>81</v>
      </c>
      <c r="Z298" s="82" t="s">
        <v>81</v>
      </c>
      <c r="AA298" s="82" t="s">
        <v>81</v>
      </c>
      <c r="AB298" s="82" t="s">
        <v>81</v>
      </c>
      <c r="AC298" s="82" t="s">
        <v>81</v>
      </c>
      <c r="AD298" s="82" t="s">
        <v>81</v>
      </c>
      <c r="AE298" s="82" t="s">
        <v>81</v>
      </c>
      <c r="AF298" s="82" t="s">
        <v>81</v>
      </c>
      <c r="AG298" s="82" t="s">
        <v>81</v>
      </c>
      <c r="AH298" s="82" t="s">
        <v>81</v>
      </c>
      <c r="AI298" s="82" t="s">
        <v>81</v>
      </c>
      <c r="AJ298" s="82" t="s">
        <v>81</v>
      </c>
      <c r="AK298" s="82" t="s">
        <v>81</v>
      </c>
      <c r="AL298" s="82" t="s">
        <v>81</v>
      </c>
      <c r="AM298" s="82" t="s">
        <v>81</v>
      </c>
      <c r="AN298" s="82" t="s">
        <v>81</v>
      </c>
      <c r="AO298" s="82" t="s">
        <v>81</v>
      </c>
      <c r="AP298" s="82" t="s">
        <v>81</v>
      </c>
      <c r="AQ298" s="82" t="s">
        <v>81</v>
      </c>
      <c r="AR298" s="82" t="s">
        <v>81</v>
      </c>
      <c r="AS298" s="82" t="s">
        <v>81</v>
      </c>
      <c r="AT298" s="82" t="s">
        <v>81</v>
      </c>
      <c r="AU298" s="82" t="s">
        <v>81</v>
      </c>
      <c r="AV298" s="82" t="s">
        <v>81</v>
      </c>
      <c r="AW298" s="1" t="s">
        <v>97</v>
      </c>
      <c r="AX298" s="1" t="s">
        <v>83</v>
      </c>
      <c r="AY298" s="1" t="s">
        <v>83</v>
      </c>
      <c r="AZ298" s="1" t="s">
        <v>82</v>
      </c>
      <c r="BA298" s="1" t="s">
        <v>82</v>
      </c>
      <c r="BB298" s="1" t="s">
        <v>82</v>
      </c>
      <c r="BC298" s="1" t="s">
        <v>82</v>
      </c>
      <c r="BD298" s="1" t="s">
        <v>147</v>
      </c>
    </row>
    <row r="299" spans="1:56" ht="56">
      <c r="A299" s="84" t="s">
        <v>692</v>
      </c>
      <c r="B299" s="85" t="s">
        <v>681</v>
      </c>
      <c r="C299" s="89" t="s">
        <v>90</v>
      </c>
      <c r="D299" s="87" t="s">
        <v>693</v>
      </c>
      <c r="E299" s="82" t="s">
        <v>1295</v>
      </c>
      <c r="F299" s="85" t="s">
        <v>73</v>
      </c>
      <c r="G299" s="85" t="s">
        <v>384</v>
      </c>
      <c r="H299" s="85" t="s">
        <v>93</v>
      </c>
      <c r="I299" s="85" t="s">
        <v>76</v>
      </c>
      <c r="J299" s="85" t="s">
        <v>77</v>
      </c>
      <c r="K299" s="93" t="s">
        <v>160</v>
      </c>
      <c r="L299" s="82"/>
      <c r="M299" s="82"/>
      <c r="N299" s="82"/>
      <c r="O299" s="82"/>
      <c r="P299" s="82" t="s">
        <v>81</v>
      </c>
      <c r="Q299" s="82" t="s">
        <v>81</v>
      </c>
      <c r="R299" s="82" t="s">
        <v>81</v>
      </c>
      <c r="S299" s="82" t="s">
        <v>81</v>
      </c>
      <c r="T299" s="82" t="s">
        <v>81</v>
      </c>
      <c r="U299" s="82" t="s">
        <v>81</v>
      </c>
      <c r="V299" s="82" t="s">
        <v>81</v>
      </c>
      <c r="W299" s="82" t="s">
        <v>81</v>
      </c>
      <c r="X299" s="82" t="s">
        <v>81</v>
      </c>
      <c r="Y299" s="82" t="s">
        <v>81</v>
      </c>
      <c r="Z299" s="82" t="s">
        <v>81</v>
      </c>
      <c r="AA299" s="82" t="s">
        <v>81</v>
      </c>
      <c r="AB299" s="82" t="s">
        <v>81</v>
      </c>
      <c r="AC299" s="82" t="s">
        <v>81</v>
      </c>
      <c r="AD299" s="82" t="s">
        <v>81</v>
      </c>
      <c r="AE299" s="82" t="s">
        <v>81</v>
      </c>
      <c r="AF299" s="82" t="s">
        <v>81</v>
      </c>
      <c r="AG299" s="82" t="s">
        <v>81</v>
      </c>
      <c r="AH299" s="82" t="s">
        <v>81</v>
      </c>
      <c r="AI299" s="82" t="s">
        <v>81</v>
      </c>
      <c r="AJ299" s="82" t="s">
        <v>81</v>
      </c>
      <c r="AK299" s="82" t="s">
        <v>81</v>
      </c>
      <c r="AL299" s="82" t="s">
        <v>81</v>
      </c>
      <c r="AM299" s="82" t="s">
        <v>81</v>
      </c>
      <c r="AN299" s="82" t="s">
        <v>81</v>
      </c>
      <c r="AO299" s="82" t="s">
        <v>81</v>
      </c>
      <c r="AP299" s="82" t="s">
        <v>81</v>
      </c>
      <c r="AQ299" s="82" t="s">
        <v>81</v>
      </c>
      <c r="AR299" s="82" t="s">
        <v>81</v>
      </c>
      <c r="AS299" s="82" t="s">
        <v>81</v>
      </c>
      <c r="AT299" s="82" t="s">
        <v>81</v>
      </c>
      <c r="AU299" s="82" t="s">
        <v>81</v>
      </c>
      <c r="AV299" s="82" t="s">
        <v>81</v>
      </c>
      <c r="AW299" s="1" t="s">
        <v>83</v>
      </c>
      <c r="AX299" s="1" t="s">
        <v>83</v>
      </c>
      <c r="AY299" s="1" t="s">
        <v>83</v>
      </c>
      <c r="AZ299" s="1" t="s">
        <v>82</v>
      </c>
      <c r="BA299" s="1" t="s">
        <v>82</v>
      </c>
      <c r="BB299" s="1" t="s">
        <v>82</v>
      </c>
      <c r="BC299" s="1" t="s">
        <v>82</v>
      </c>
      <c r="BD299" s="1" t="s">
        <v>147</v>
      </c>
    </row>
    <row r="300" spans="1:56" ht="42" hidden="1">
      <c r="A300" s="84" t="s">
        <v>86</v>
      </c>
      <c r="B300" s="85" t="s">
        <v>681</v>
      </c>
      <c r="C300" s="89"/>
      <c r="D300" s="87" t="s">
        <v>260</v>
      </c>
      <c r="E300" s="82" t="s">
        <v>1035</v>
      </c>
      <c r="F300" s="90" t="s">
        <v>102</v>
      </c>
      <c r="G300" s="85" t="s">
        <v>150</v>
      </c>
      <c r="H300" s="85" t="s">
        <v>75</v>
      </c>
      <c r="I300" s="85" t="s">
        <v>76</v>
      </c>
      <c r="J300" s="85"/>
      <c r="K300" s="93"/>
      <c r="L300" s="82" t="s">
        <v>79</v>
      </c>
      <c r="M300" s="82"/>
      <c r="N300" s="82"/>
      <c r="O300" s="82"/>
      <c r="P300" s="82"/>
      <c r="Q300" s="82"/>
      <c r="R300" s="82"/>
      <c r="S300" s="82"/>
      <c r="T300" s="82"/>
      <c r="U300" s="82"/>
      <c r="V300" s="82"/>
      <c r="W300" s="82"/>
      <c r="X300" s="82"/>
      <c r="Y300" s="82"/>
      <c r="Z300" s="82"/>
      <c r="AA300" s="82" t="s">
        <v>81</v>
      </c>
      <c r="AB300" s="82"/>
      <c r="AC300" s="82" t="s">
        <v>81</v>
      </c>
      <c r="AD300" s="82"/>
      <c r="AE300" s="82"/>
      <c r="AF300" s="82" t="s">
        <v>81</v>
      </c>
      <c r="AG300" s="82"/>
      <c r="AH300" s="82"/>
      <c r="AI300" s="82"/>
      <c r="AJ300" s="82"/>
      <c r="AK300" s="82"/>
      <c r="AL300" s="82"/>
      <c r="AM300" s="82"/>
      <c r="AN300" s="82"/>
      <c r="AO300" s="82"/>
      <c r="AP300" s="82"/>
      <c r="AQ300" s="82"/>
      <c r="AR300" s="82"/>
      <c r="AS300" s="82"/>
      <c r="AT300" s="82"/>
      <c r="AU300" s="82"/>
      <c r="AV300" s="82"/>
    </row>
    <row r="301" spans="1:56" ht="56">
      <c r="A301" s="84" t="s">
        <v>694</v>
      </c>
      <c r="B301" s="85" t="s">
        <v>681</v>
      </c>
      <c r="C301" s="89" t="s">
        <v>90</v>
      </c>
      <c r="D301" s="87" t="s">
        <v>695</v>
      </c>
      <c r="E301" s="82" t="s">
        <v>1295</v>
      </c>
      <c r="F301" s="85" t="s">
        <v>73</v>
      </c>
      <c r="G301" s="85" t="s">
        <v>150</v>
      </c>
      <c r="H301" s="85" t="s">
        <v>75</v>
      </c>
      <c r="I301" s="85" t="s">
        <v>76</v>
      </c>
      <c r="J301" s="85" t="s">
        <v>77</v>
      </c>
      <c r="K301" s="93" t="s">
        <v>272</v>
      </c>
      <c r="L301" s="82" t="s">
        <v>81</v>
      </c>
      <c r="M301" s="82" t="s">
        <v>81</v>
      </c>
      <c r="N301" s="82" t="s">
        <v>81</v>
      </c>
      <c r="O301" s="82"/>
      <c r="P301" s="82"/>
      <c r="Q301" s="82" t="s">
        <v>81</v>
      </c>
      <c r="R301" s="82"/>
      <c r="S301" s="82"/>
      <c r="T301" s="82"/>
      <c r="U301" s="82"/>
      <c r="V301" s="82"/>
      <c r="W301" s="82"/>
      <c r="X301" s="82"/>
      <c r="Y301" s="82"/>
      <c r="Z301" s="82" t="s">
        <v>81</v>
      </c>
      <c r="AA301" s="82" t="s">
        <v>81</v>
      </c>
      <c r="AB301" s="82" t="s">
        <v>81</v>
      </c>
      <c r="AC301" s="82" t="s">
        <v>81</v>
      </c>
      <c r="AD301" s="82" t="s">
        <v>81</v>
      </c>
      <c r="AE301" s="82" t="s">
        <v>81</v>
      </c>
      <c r="AF301" s="82" t="s">
        <v>81</v>
      </c>
      <c r="AG301" s="82" t="s">
        <v>81</v>
      </c>
      <c r="AH301" s="82" t="s">
        <v>81</v>
      </c>
      <c r="AI301" s="82"/>
      <c r="AJ301" s="82"/>
      <c r="AK301" s="82"/>
      <c r="AL301" s="82"/>
      <c r="AM301" s="82"/>
      <c r="AN301" s="82"/>
      <c r="AO301" s="82"/>
      <c r="AP301" s="82"/>
      <c r="AQ301" s="82"/>
      <c r="AR301" s="82"/>
      <c r="AS301" s="82"/>
      <c r="AT301" s="82"/>
      <c r="AU301" s="82"/>
      <c r="AV301" s="82"/>
      <c r="AW301" s="1" t="s">
        <v>83</v>
      </c>
      <c r="AX301" s="1" t="s">
        <v>83</v>
      </c>
      <c r="AY301" s="1" t="s">
        <v>83</v>
      </c>
      <c r="AZ301" s="1" t="s">
        <v>82</v>
      </c>
      <c r="BA301" s="1" t="s">
        <v>82</v>
      </c>
      <c r="BB301" s="1" t="s">
        <v>82</v>
      </c>
      <c r="BC301" s="1" t="s">
        <v>82</v>
      </c>
      <c r="BD301" s="1" t="s">
        <v>147</v>
      </c>
    </row>
    <row r="302" spans="1:56" ht="42" hidden="1">
      <c r="A302" s="84" t="s">
        <v>86</v>
      </c>
      <c r="B302" s="85" t="s">
        <v>681</v>
      </c>
      <c r="C302" s="89"/>
      <c r="D302" s="87" t="s">
        <v>267</v>
      </c>
      <c r="E302" s="82" t="s">
        <v>1035</v>
      </c>
      <c r="F302" s="85" t="s">
        <v>73</v>
      </c>
      <c r="G302" s="85" t="s">
        <v>74</v>
      </c>
      <c r="H302" s="85" t="s">
        <v>75</v>
      </c>
      <c r="I302" s="85"/>
      <c r="J302" s="85"/>
      <c r="K302" s="93"/>
      <c r="L302" s="82"/>
      <c r="M302" s="82"/>
      <c r="N302" s="82"/>
      <c r="O302" s="82"/>
      <c r="P302" s="82"/>
      <c r="Q302" s="82"/>
      <c r="R302" s="82"/>
      <c r="S302" s="82"/>
      <c r="T302" s="82"/>
      <c r="U302" s="82"/>
      <c r="V302" s="82"/>
      <c r="W302" s="82"/>
      <c r="X302" s="82"/>
      <c r="Y302" s="82"/>
      <c r="Z302" s="82"/>
      <c r="AA302" s="82"/>
      <c r="AB302" s="82"/>
      <c r="AC302" s="82"/>
      <c r="AD302" s="82"/>
      <c r="AE302" s="82"/>
      <c r="AF302" s="82"/>
      <c r="AG302" s="82"/>
      <c r="AH302" s="82"/>
      <c r="AI302" s="82"/>
      <c r="AJ302" s="82"/>
      <c r="AK302" s="82"/>
      <c r="AL302" s="82"/>
      <c r="AM302" s="82"/>
      <c r="AN302" s="82"/>
      <c r="AO302" s="82"/>
      <c r="AP302" s="82"/>
      <c r="AQ302" s="82"/>
      <c r="AR302" s="82"/>
      <c r="AS302" s="82"/>
      <c r="AT302" s="82"/>
      <c r="AU302" s="82"/>
      <c r="AV302" s="82"/>
    </row>
    <row r="303" spans="1:56" ht="336">
      <c r="A303" s="84" t="s">
        <v>696</v>
      </c>
      <c r="B303" s="85" t="s">
        <v>681</v>
      </c>
      <c r="C303" s="89" t="s">
        <v>90</v>
      </c>
      <c r="D303" s="87" t="s">
        <v>697</v>
      </c>
      <c r="E303" s="82" t="s">
        <v>1295</v>
      </c>
      <c r="F303" s="85" t="s">
        <v>73</v>
      </c>
      <c r="G303" s="85" t="s">
        <v>74</v>
      </c>
      <c r="H303" s="85" t="s">
        <v>93</v>
      </c>
      <c r="I303" s="85" t="s">
        <v>76</v>
      </c>
      <c r="J303" s="85" t="s">
        <v>77</v>
      </c>
      <c r="K303" s="85" t="s">
        <v>114</v>
      </c>
      <c r="L303" s="82" t="s">
        <v>81</v>
      </c>
      <c r="M303" s="82" t="s">
        <v>81</v>
      </c>
      <c r="N303" s="82" t="s">
        <v>81</v>
      </c>
      <c r="O303" s="82"/>
      <c r="P303" s="82"/>
      <c r="Q303" s="82"/>
      <c r="R303" s="82" t="s">
        <v>81</v>
      </c>
      <c r="S303" s="82"/>
      <c r="T303" s="82"/>
      <c r="U303" s="82"/>
      <c r="V303" s="82"/>
      <c r="W303" s="82"/>
      <c r="X303" s="82"/>
      <c r="Y303" s="82"/>
      <c r="Z303" s="82"/>
      <c r="AA303" s="82"/>
      <c r="AB303" s="82"/>
      <c r="AC303" s="82"/>
      <c r="AD303" s="82"/>
      <c r="AE303" s="82"/>
      <c r="AF303" s="82"/>
      <c r="AG303" s="82"/>
      <c r="AH303" s="82"/>
      <c r="AI303" s="82"/>
      <c r="AJ303" s="82" t="s">
        <v>81</v>
      </c>
      <c r="AK303" s="82" t="s">
        <v>81</v>
      </c>
      <c r="AL303" s="82" t="s">
        <v>81</v>
      </c>
      <c r="AM303" s="82" t="s">
        <v>81</v>
      </c>
      <c r="AN303" s="82" t="s">
        <v>81</v>
      </c>
      <c r="AO303" s="82" t="s">
        <v>81</v>
      </c>
      <c r="AP303" s="82" t="s">
        <v>81</v>
      </c>
      <c r="AQ303" s="82" t="s">
        <v>81</v>
      </c>
      <c r="AR303" s="82" t="s">
        <v>81</v>
      </c>
      <c r="AS303" s="82" t="s">
        <v>81</v>
      </c>
      <c r="AT303" s="82"/>
      <c r="AU303" s="82"/>
      <c r="AV303" s="82"/>
      <c r="AW303" s="1" t="s">
        <v>83</v>
      </c>
      <c r="AX303" s="1" t="s">
        <v>83</v>
      </c>
      <c r="AY303" s="1" t="s">
        <v>82</v>
      </c>
      <c r="AZ303" s="1" t="s">
        <v>83</v>
      </c>
      <c r="BA303" s="1" t="s">
        <v>83</v>
      </c>
      <c r="BB303" s="1" t="s">
        <v>83</v>
      </c>
      <c r="BC303" s="1" t="s">
        <v>83</v>
      </c>
      <c r="BD303" s="1" t="s">
        <v>165</v>
      </c>
    </row>
    <row r="304" spans="1:56" ht="70">
      <c r="A304" s="84" t="s">
        <v>698</v>
      </c>
      <c r="B304" s="85" t="s">
        <v>681</v>
      </c>
      <c r="C304" s="89" t="s">
        <v>90</v>
      </c>
      <c r="D304" s="87" t="s">
        <v>699</v>
      </c>
      <c r="E304" s="82" t="s">
        <v>1295</v>
      </c>
      <c r="F304" s="85" t="s">
        <v>73</v>
      </c>
      <c r="G304" s="85" t="s">
        <v>74</v>
      </c>
      <c r="H304" s="85" t="s">
        <v>88</v>
      </c>
      <c r="I304" s="85" t="s">
        <v>76</v>
      </c>
      <c r="J304" s="85" t="s">
        <v>77</v>
      </c>
      <c r="K304" s="82" t="s">
        <v>78</v>
      </c>
      <c r="L304" s="82" t="s">
        <v>81</v>
      </c>
      <c r="M304" s="82" t="s">
        <v>81</v>
      </c>
      <c r="N304" s="82"/>
      <c r="O304" s="82"/>
      <c r="P304" s="82" t="s">
        <v>81</v>
      </c>
      <c r="Q304" s="82" t="s">
        <v>81</v>
      </c>
      <c r="R304" s="82" t="s">
        <v>81</v>
      </c>
      <c r="S304" s="82" t="s">
        <v>81</v>
      </c>
      <c r="T304" s="82" t="s">
        <v>81</v>
      </c>
      <c r="U304" s="82" t="s">
        <v>81</v>
      </c>
      <c r="V304" s="82" t="s">
        <v>81</v>
      </c>
      <c r="W304" s="82" t="s">
        <v>81</v>
      </c>
      <c r="X304" s="82" t="s">
        <v>81</v>
      </c>
      <c r="Y304" s="82" t="s">
        <v>81</v>
      </c>
      <c r="Z304" s="82" t="s">
        <v>81</v>
      </c>
      <c r="AA304" s="82" t="s">
        <v>81</v>
      </c>
      <c r="AB304" s="82" t="s">
        <v>81</v>
      </c>
      <c r="AC304" s="82" t="s">
        <v>81</v>
      </c>
      <c r="AD304" s="82" t="s">
        <v>81</v>
      </c>
      <c r="AE304" s="82" t="s">
        <v>81</v>
      </c>
      <c r="AF304" s="82" t="s">
        <v>81</v>
      </c>
      <c r="AG304" s="82" t="s">
        <v>81</v>
      </c>
      <c r="AH304" s="82" t="s">
        <v>81</v>
      </c>
      <c r="AI304" s="82" t="s">
        <v>81</v>
      </c>
      <c r="AJ304" s="82" t="s">
        <v>81</v>
      </c>
      <c r="AK304" s="82" t="s">
        <v>81</v>
      </c>
      <c r="AL304" s="82" t="s">
        <v>81</v>
      </c>
      <c r="AM304" s="82" t="s">
        <v>81</v>
      </c>
      <c r="AN304" s="82" t="s">
        <v>81</v>
      </c>
      <c r="AO304" s="82" t="s">
        <v>81</v>
      </c>
      <c r="AP304" s="82" t="s">
        <v>81</v>
      </c>
      <c r="AQ304" s="82" t="s">
        <v>81</v>
      </c>
      <c r="AR304" s="82" t="s">
        <v>81</v>
      </c>
      <c r="AS304" s="82" t="s">
        <v>81</v>
      </c>
      <c r="AT304" s="82" t="s">
        <v>81</v>
      </c>
      <c r="AU304" s="82" t="s">
        <v>81</v>
      </c>
      <c r="AV304" s="82" t="s">
        <v>81</v>
      </c>
      <c r="AW304" s="1" t="s">
        <v>82</v>
      </c>
      <c r="AX304" s="1" t="s">
        <v>83</v>
      </c>
      <c r="AY304" s="1" t="s">
        <v>82</v>
      </c>
      <c r="AZ304" s="1" t="s">
        <v>82</v>
      </c>
      <c r="BA304" s="1" t="s">
        <v>83</v>
      </c>
      <c r="BB304" s="1" t="s">
        <v>83</v>
      </c>
      <c r="BC304" s="1" t="s">
        <v>83</v>
      </c>
      <c r="BD304" s="1" t="s">
        <v>165</v>
      </c>
    </row>
    <row r="305" spans="1:56" ht="84" hidden="1">
      <c r="A305" s="84" t="s">
        <v>86</v>
      </c>
      <c r="B305" s="85" t="s">
        <v>681</v>
      </c>
      <c r="C305" s="89"/>
      <c r="D305" s="87" t="s">
        <v>700</v>
      </c>
      <c r="E305" s="82" t="s">
        <v>1080</v>
      </c>
      <c r="F305" s="85" t="s">
        <v>73</v>
      </c>
      <c r="G305" s="85" t="s">
        <v>74</v>
      </c>
      <c r="H305" s="85" t="s">
        <v>88</v>
      </c>
      <c r="I305" s="85"/>
      <c r="J305" s="85"/>
      <c r="K305" s="93"/>
      <c r="L305" s="82"/>
      <c r="M305" s="82"/>
      <c r="N305" s="82"/>
      <c r="O305" s="82"/>
      <c r="P305" s="82"/>
      <c r="Q305" s="82"/>
      <c r="R305" s="82"/>
      <c r="S305" s="82"/>
      <c r="T305" s="82"/>
      <c r="U305" s="82"/>
      <c r="V305" s="82"/>
      <c r="W305" s="82"/>
      <c r="X305" s="82"/>
      <c r="Y305" s="82"/>
      <c r="Z305" s="82"/>
      <c r="AA305" s="82"/>
      <c r="AB305" s="82"/>
      <c r="AC305" s="82"/>
      <c r="AD305" s="82"/>
      <c r="AE305" s="82"/>
      <c r="AF305" s="82"/>
      <c r="AG305" s="82"/>
      <c r="AH305" s="82"/>
      <c r="AI305" s="82"/>
      <c r="AJ305" s="82"/>
      <c r="AK305" s="82"/>
      <c r="AL305" s="82"/>
      <c r="AM305" s="82"/>
      <c r="AN305" s="82"/>
      <c r="AO305" s="82"/>
      <c r="AP305" s="82"/>
      <c r="AQ305" s="82"/>
      <c r="AR305" s="82"/>
      <c r="AS305" s="82"/>
      <c r="AT305" s="82"/>
      <c r="AU305" s="82"/>
      <c r="AV305" s="82"/>
    </row>
    <row r="306" spans="1:56" ht="56">
      <c r="A306" s="84" t="s">
        <v>701</v>
      </c>
      <c r="B306" s="85" t="s">
        <v>681</v>
      </c>
      <c r="C306" s="89" t="s">
        <v>90</v>
      </c>
      <c r="D306" s="87" t="s">
        <v>702</v>
      </c>
      <c r="E306" s="82" t="s">
        <v>1295</v>
      </c>
      <c r="F306" s="85" t="s">
        <v>73</v>
      </c>
      <c r="G306" s="85" t="s">
        <v>74</v>
      </c>
      <c r="H306" s="85" t="s">
        <v>93</v>
      </c>
      <c r="I306" s="85" t="s">
        <v>76</v>
      </c>
      <c r="J306" s="85" t="s">
        <v>77</v>
      </c>
      <c r="K306" s="93" t="s">
        <v>136</v>
      </c>
      <c r="L306" s="82" t="s">
        <v>81</v>
      </c>
      <c r="M306" s="82" t="s">
        <v>81</v>
      </c>
      <c r="N306" s="82"/>
      <c r="O306" s="82"/>
      <c r="P306" s="82" t="s">
        <v>81</v>
      </c>
      <c r="Q306" s="82" t="s">
        <v>81</v>
      </c>
      <c r="R306" s="82"/>
      <c r="S306" s="82"/>
      <c r="T306" s="82" t="s">
        <v>81</v>
      </c>
      <c r="U306" s="82"/>
      <c r="V306" s="82"/>
      <c r="W306" s="82"/>
      <c r="X306" s="82"/>
      <c r="Y306" s="82"/>
      <c r="Z306" s="82" t="s">
        <v>81</v>
      </c>
      <c r="AA306" s="82" t="s">
        <v>81</v>
      </c>
      <c r="AB306" s="82"/>
      <c r="AC306" s="82"/>
      <c r="AD306" s="82"/>
      <c r="AE306" s="82"/>
      <c r="AF306" s="82"/>
      <c r="AG306" s="82"/>
      <c r="AH306" s="82"/>
      <c r="AI306" s="82"/>
      <c r="AJ306" s="82"/>
      <c r="AK306" s="82"/>
      <c r="AL306" s="82"/>
      <c r="AM306" s="82"/>
      <c r="AN306" s="82"/>
      <c r="AO306" s="82"/>
      <c r="AP306" s="82"/>
      <c r="AQ306" s="82"/>
      <c r="AR306" s="82"/>
      <c r="AS306" s="82"/>
      <c r="AT306" s="82"/>
      <c r="AU306" s="82"/>
      <c r="AV306" s="82"/>
      <c r="AW306" s="1" t="s">
        <v>83</v>
      </c>
      <c r="AX306" s="1" t="s">
        <v>83</v>
      </c>
      <c r="AY306" s="1" t="s">
        <v>83</v>
      </c>
      <c r="AZ306" s="1" t="s">
        <v>83</v>
      </c>
      <c r="BA306" s="1" t="s">
        <v>82</v>
      </c>
      <c r="BB306" s="1" t="s">
        <v>82</v>
      </c>
      <c r="BC306" s="1" t="s">
        <v>82</v>
      </c>
      <c r="BD306" s="1" t="s">
        <v>165</v>
      </c>
    </row>
    <row r="307" spans="1:56" ht="70" hidden="1">
      <c r="A307" s="84" t="s">
        <v>86</v>
      </c>
      <c r="B307" s="85" t="s">
        <v>703</v>
      </c>
      <c r="C307" s="89" t="s">
        <v>79</v>
      </c>
      <c r="D307" s="87" t="s">
        <v>704</v>
      </c>
      <c r="E307" s="82" t="s">
        <v>1103</v>
      </c>
      <c r="F307" s="85" t="s">
        <v>73</v>
      </c>
      <c r="G307" s="85" t="s">
        <v>74</v>
      </c>
      <c r="H307" s="85" t="s">
        <v>75</v>
      </c>
      <c r="I307" s="85" t="s">
        <v>76</v>
      </c>
      <c r="J307" s="85"/>
      <c r="K307" s="93" t="s">
        <v>136</v>
      </c>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row>
    <row r="308" spans="1:56" ht="70" hidden="1">
      <c r="A308" s="84" t="s">
        <v>86</v>
      </c>
      <c r="B308" s="85" t="s">
        <v>703</v>
      </c>
      <c r="C308" s="85" t="s">
        <v>79</v>
      </c>
      <c r="D308" s="87" t="s">
        <v>264</v>
      </c>
      <c r="E308" s="82" t="s">
        <v>1104</v>
      </c>
      <c r="F308" s="85" t="s">
        <v>73</v>
      </c>
      <c r="G308" s="85" t="s">
        <v>74</v>
      </c>
      <c r="H308" s="85" t="s">
        <v>75</v>
      </c>
      <c r="I308" s="85" t="s">
        <v>76</v>
      </c>
      <c r="J308" s="85"/>
      <c r="K308" s="93" t="s">
        <v>136</v>
      </c>
      <c r="L308" s="82"/>
      <c r="M308" s="82"/>
      <c r="N308" s="82"/>
      <c r="O308" s="82"/>
      <c r="P308" s="82"/>
      <c r="Q308" s="82"/>
      <c r="R308" s="82"/>
      <c r="S308" s="82"/>
      <c r="T308" s="82"/>
      <c r="U308" s="82"/>
      <c r="V308" s="82"/>
      <c r="W308" s="82"/>
      <c r="X308" s="82"/>
      <c r="Y308" s="82"/>
      <c r="Z308" s="82"/>
      <c r="AA308" s="82"/>
      <c r="AB308" s="82"/>
      <c r="AC308" s="82"/>
      <c r="AD308" s="82"/>
      <c r="AE308" s="82"/>
      <c r="AF308" s="82"/>
      <c r="AG308" s="82"/>
      <c r="AH308" s="82"/>
      <c r="AI308" s="82"/>
      <c r="AJ308" s="82"/>
      <c r="AK308" s="82"/>
      <c r="AL308" s="82"/>
      <c r="AM308" s="82"/>
      <c r="AN308" s="82"/>
      <c r="AO308" s="82"/>
      <c r="AP308" s="82"/>
      <c r="AQ308" s="82"/>
      <c r="AR308" s="82"/>
      <c r="AS308" s="82"/>
      <c r="AT308" s="82"/>
      <c r="AU308" s="82"/>
      <c r="AV308" s="82"/>
    </row>
    <row r="309" spans="1:56" ht="56">
      <c r="A309" s="84" t="s">
        <v>705</v>
      </c>
      <c r="B309" s="85" t="s">
        <v>703</v>
      </c>
      <c r="C309" s="89" t="s">
        <v>90</v>
      </c>
      <c r="D309" s="87" t="s">
        <v>706</v>
      </c>
      <c r="E309" s="82" t="s">
        <v>1296</v>
      </c>
      <c r="F309" s="85" t="s">
        <v>73</v>
      </c>
      <c r="G309" s="85" t="s">
        <v>74</v>
      </c>
      <c r="H309" s="85" t="s">
        <v>75</v>
      </c>
      <c r="I309" s="93" t="s">
        <v>76</v>
      </c>
      <c r="J309" s="85" t="s">
        <v>77</v>
      </c>
      <c r="K309" s="93" t="s">
        <v>136</v>
      </c>
      <c r="L309" s="82" t="s">
        <v>81</v>
      </c>
      <c r="M309" s="82" t="s">
        <v>81</v>
      </c>
      <c r="N309" s="82"/>
      <c r="O309" s="82"/>
      <c r="P309" s="82" t="s">
        <v>81</v>
      </c>
      <c r="Q309" s="82" t="s">
        <v>81</v>
      </c>
      <c r="R309" s="82"/>
      <c r="S309" s="82"/>
      <c r="T309" s="82" t="s">
        <v>81</v>
      </c>
      <c r="U309" s="82" t="s">
        <v>81</v>
      </c>
      <c r="V309" s="82" t="s">
        <v>81</v>
      </c>
      <c r="W309" s="82" t="s">
        <v>81</v>
      </c>
      <c r="X309" s="82" t="s">
        <v>81</v>
      </c>
      <c r="Y309" s="82" t="s">
        <v>81</v>
      </c>
      <c r="Z309" s="82" t="s">
        <v>81</v>
      </c>
      <c r="AA309" s="82" t="s">
        <v>81</v>
      </c>
      <c r="AB309" s="82"/>
      <c r="AC309" s="82"/>
      <c r="AD309" s="82"/>
      <c r="AE309" s="82"/>
      <c r="AF309" s="82"/>
      <c r="AG309" s="82"/>
      <c r="AH309" s="82"/>
      <c r="AI309" s="82"/>
      <c r="AJ309" s="82"/>
      <c r="AK309" s="82"/>
      <c r="AL309" s="82"/>
      <c r="AM309" s="82"/>
      <c r="AN309" s="82"/>
      <c r="AO309" s="82"/>
      <c r="AP309" s="82"/>
      <c r="AQ309" s="82"/>
      <c r="AR309" s="82"/>
      <c r="AS309" s="82"/>
      <c r="AT309" s="82"/>
      <c r="AU309" s="82"/>
      <c r="AV309" s="82"/>
      <c r="AW309" s="1" t="s">
        <v>83</v>
      </c>
      <c r="AX309" s="1" t="s">
        <v>83</v>
      </c>
      <c r="AY309" s="1" t="s">
        <v>83</v>
      </c>
      <c r="AZ309" s="1" t="s">
        <v>83</v>
      </c>
      <c r="BA309" s="1" t="s">
        <v>82</v>
      </c>
      <c r="BB309" s="1" t="s">
        <v>82</v>
      </c>
      <c r="BC309" s="1" t="s">
        <v>82</v>
      </c>
      <c r="BD309" s="1" t="s">
        <v>165</v>
      </c>
    </row>
    <row r="310" spans="1:56" ht="70">
      <c r="A310" s="84" t="s">
        <v>707</v>
      </c>
      <c r="B310" s="85" t="s">
        <v>703</v>
      </c>
      <c r="C310" s="89" t="s">
        <v>79</v>
      </c>
      <c r="D310" s="87" t="s">
        <v>312</v>
      </c>
      <c r="E310" s="82" t="s">
        <v>1297</v>
      </c>
      <c r="F310" s="85" t="s">
        <v>73</v>
      </c>
      <c r="G310" s="85" t="s">
        <v>74</v>
      </c>
      <c r="H310" s="85" t="s">
        <v>88</v>
      </c>
      <c r="I310" s="93" t="s">
        <v>76</v>
      </c>
      <c r="J310" s="85" t="s">
        <v>77</v>
      </c>
      <c r="K310" s="93" t="s">
        <v>136</v>
      </c>
      <c r="L310" s="82" t="s">
        <v>81</v>
      </c>
      <c r="M310" s="82" t="s">
        <v>81</v>
      </c>
      <c r="N310" s="82"/>
      <c r="O310" s="82"/>
      <c r="P310" s="82" t="s">
        <v>81</v>
      </c>
      <c r="Q310" s="82" t="s">
        <v>81</v>
      </c>
      <c r="R310" s="82"/>
      <c r="S310" s="82"/>
      <c r="T310" s="82" t="s">
        <v>81</v>
      </c>
      <c r="U310" s="82" t="s">
        <v>81</v>
      </c>
      <c r="V310" s="82" t="s">
        <v>81</v>
      </c>
      <c r="W310" s="82" t="s">
        <v>81</v>
      </c>
      <c r="X310" s="82" t="s">
        <v>81</v>
      </c>
      <c r="Y310" s="82" t="s">
        <v>81</v>
      </c>
      <c r="Z310" s="82" t="s">
        <v>81</v>
      </c>
      <c r="AA310" s="82" t="s">
        <v>81</v>
      </c>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1" t="s">
        <v>83</v>
      </c>
      <c r="AX310" s="1" t="s">
        <v>83</v>
      </c>
      <c r="AY310" s="1" t="s">
        <v>83</v>
      </c>
      <c r="AZ310" s="1" t="s">
        <v>83</v>
      </c>
      <c r="BA310" s="1" t="s">
        <v>82</v>
      </c>
      <c r="BB310" s="1" t="s">
        <v>82</v>
      </c>
      <c r="BC310" s="1" t="s">
        <v>82</v>
      </c>
      <c r="BD310" s="1" t="s">
        <v>165</v>
      </c>
    </row>
    <row r="311" spans="1:56" ht="56">
      <c r="A311" s="84" t="s">
        <v>708</v>
      </c>
      <c r="B311" s="85" t="s">
        <v>703</v>
      </c>
      <c r="C311" s="89" t="s">
        <v>79</v>
      </c>
      <c r="D311" s="87" t="s">
        <v>313</v>
      </c>
      <c r="E311" s="82" t="s">
        <v>1297</v>
      </c>
      <c r="F311" s="85" t="s">
        <v>73</v>
      </c>
      <c r="G311" s="85" t="s">
        <v>74</v>
      </c>
      <c r="H311" s="85" t="s">
        <v>88</v>
      </c>
      <c r="I311" s="93" t="s">
        <v>76</v>
      </c>
      <c r="J311" s="85" t="s">
        <v>77</v>
      </c>
      <c r="K311" s="93" t="s">
        <v>160</v>
      </c>
      <c r="L311" s="82" t="s">
        <v>81</v>
      </c>
      <c r="M311" s="82" t="s">
        <v>81</v>
      </c>
      <c r="N311" s="82"/>
      <c r="O311" s="82"/>
      <c r="P311" s="82" t="s">
        <v>81</v>
      </c>
      <c r="Q311" s="82" t="s">
        <v>81</v>
      </c>
      <c r="R311" s="82"/>
      <c r="S311" s="82"/>
      <c r="T311" s="82" t="s">
        <v>81</v>
      </c>
      <c r="U311" s="82" t="s">
        <v>81</v>
      </c>
      <c r="V311" s="82" t="s">
        <v>81</v>
      </c>
      <c r="W311" s="82" t="s">
        <v>81</v>
      </c>
      <c r="X311" s="82" t="s">
        <v>81</v>
      </c>
      <c r="Y311" s="82" t="s">
        <v>81</v>
      </c>
      <c r="Z311" s="82" t="s">
        <v>81</v>
      </c>
      <c r="AA311" s="82" t="s">
        <v>81</v>
      </c>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1" t="s">
        <v>83</v>
      </c>
      <c r="AX311" s="1" t="s">
        <v>83</v>
      </c>
      <c r="AY311" s="1" t="s">
        <v>83</v>
      </c>
      <c r="AZ311" s="1" t="s">
        <v>83</v>
      </c>
      <c r="BA311" s="1" t="s">
        <v>82</v>
      </c>
      <c r="BB311" s="1" t="s">
        <v>82</v>
      </c>
      <c r="BC311" s="1" t="s">
        <v>82</v>
      </c>
      <c r="BD311" s="1" t="s">
        <v>165</v>
      </c>
    </row>
    <row r="312" spans="1:56" ht="70">
      <c r="A312" s="84" t="s">
        <v>709</v>
      </c>
      <c r="B312" s="85" t="s">
        <v>703</v>
      </c>
      <c r="C312" s="89" t="s">
        <v>79</v>
      </c>
      <c r="D312" s="87" t="s">
        <v>314</v>
      </c>
      <c r="E312" s="82" t="s">
        <v>1297</v>
      </c>
      <c r="F312" s="85" t="s">
        <v>73</v>
      </c>
      <c r="G312" s="85" t="s">
        <v>74</v>
      </c>
      <c r="H312" s="85" t="s">
        <v>88</v>
      </c>
      <c r="I312" s="93" t="s">
        <v>76</v>
      </c>
      <c r="J312" s="85" t="s">
        <v>77</v>
      </c>
      <c r="K312" s="82" t="s">
        <v>78</v>
      </c>
      <c r="L312" s="82" t="s">
        <v>81</v>
      </c>
      <c r="M312" s="82" t="s">
        <v>81</v>
      </c>
      <c r="N312" s="82"/>
      <c r="O312" s="82"/>
      <c r="P312" s="82" t="s">
        <v>81</v>
      </c>
      <c r="Q312" s="82" t="s">
        <v>81</v>
      </c>
      <c r="R312" s="82"/>
      <c r="S312" s="82"/>
      <c r="T312" s="82" t="s">
        <v>81</v>
      </c>
      <c r="U312" s="82" t="s">
        <v>81</v>
      </c>
      <c r="V312" s="82" t="s">
        <v>81</v>
      </c>
      <c r="W312" s="82" t="s">
        <v>81</v>
      </c>
      <c r="X312" s="82" t="s">
        <v>81</v>
      </c>
      <c r="Y312" s="82" t="s">
        <v>81</v>
      </c>
      <c r="Z312" s="82" t="s">
        <v>81</v>
      </c>
      <c r="AA312" s="82" t="s">
        <v>81</v>
      </c>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1" t="s">
        <v>83</v>
      </c>
      <c r="AX312" s="1" t="s">
        <v>83</v>
      </c>
      <c r="AY312" s="1" t="s">
        <v>83</v>
      </c>
      <c r="AZ312" s="1" t="s">
        <v>83</v>
      </c>
      <c r="BA312" s="1" t="s">
        <v>82</v>
      </c>
      <c r="BB312" s="1" t="s">
        <v>82</v>
      </c>
      <c r="BC312" s="1" t="s">
        <v>82</v>
      </c>
      <c r="BD312" s="1" t="s">
        <v>165</v>
      </c>
    </row>
    <row r="313" spans="1:56" ht="98" hidden="1">
      <c r="A313" s="84" t="s">
        <v>86</v>
      </c>
      <c r="B313" s="85" t="s">
        <v>703</v>
      </c>
      <c r="C313" s="89"/>
      <c r="D313" s="87" t="s">
        <v>293</v>
      </c>
      <c r="E313" s="82" t="s">
        <v>1105</v>
      </c>
      <c r="F313" s="85"/>
      <c r="G313" s="85" t="s">
        <v>74</v>
      </c>
      <c r="H313" s="85" t="s">
        <v>88</v>
      </c>
      <c r="I313" s="93" t="s">
        <v>76</v>
      </c>
      <c r="J313" s="93"/>
      <c r="K313" s="93" t="s">
        <v>684</v>
      </c>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row>
    <row r="314" spans="1:56" ht="70">
      <c r="A314" s="84" t="s">
        <v>710</v>
      </c>
      <c r="B314" s="85" t="s">
        <v>703</v>
      </c>
      <c r="C314" s="89" t="s">
        <v>79</v>
      </c>
      <c r="D314" s="87" t="s">
        <v>711</v>
      </c>
      <c r="E314" s="82" t="s">
        <v>1298</v>
      </c>
      <c r="F314" s="85" t="s">
        <v>73</v>
      </c>
      <c r="G314" s="85" t="s">
        <v>74</v>
      </c>
      <c r="H314" s="85" t="s">
        <v>88</v>
      </c>
      <c r="I314" s="93" t="s">
        <v>76</v>
      </c>
      <c r="J314" s="85" t="s">
        <v>77</v>
      </c>
      <c r="K314" s="82" t="s">
        <v>78</v>
      </c>
      <c r="L314" s="82" t="s">
        <v>81</v>
      </c>
      <c r="M314" s="82" t="s">
        <v>81</v>
      </c>
      <c r="N314" s="82"/>
      <c r="O314" s="82"/>
      <c r="P314" s="82" t="s">
        <v>81</v>
      </c>
      <c r="Q314" s="82" t="s">
        <v>81</v>
      </c>
      <c r="R314" s="82"/>
      <c r="S314" s="82"/>
      <c r="T314" s="82" t="s">
        <v>81</v>
      </c>
      <c r="U314" s="82" t="s">
        <v>81</v>
      </c>
      <c r="V314" s="82" t="s">
        <v>81</v>
      </c>
      <c r="W314" s="82" t="s">
        <v>81</v>
      </c>
      <c r="X314" s="82" t="s">
        <v>81</v>
      </c>
      <c r="Y314" s="82" t="s">
        <v>81</v>
      </c>
      <c r="Z314" s="82" t="s">
        <v>81</v>
      </c>
      <c r="AA314" s="82" t="s">
        <v>81</v>
      </c>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1" t="s">
        <v>83</v>
      </c>
      <c r="AX314" s="1" t="s">
        <v>83</v>
      </c>
      <c r="AY314" s="1" t="s">
        <v>83</v>
      </c>
      <c r="AZ314" s="1" t="s">
        <v>83</v>
      </c>
      <c r="BA314" s="1" t="s">
        <v>82</v>
      </c>
      <c r="BB314" s="1" t="s">
        <v>82</v>
      </c>
      <c r="BC314" s="1" t="s">
        <v>82</v>
      </c>
      <c r="BD314" s="1" t="s">
        <v>165</v>
      </c>
    </row>
    <row r="315" spans="1:56" ht="42" hidden="1">
      <c r="A315" s="84" t="s">
        <v>86</v>
      </c>
      <c r="B315" s="85" t="s">
        <v>703</v>
      </c>
      <c r="C315" s="89"/>
      <c r="D315" s="87" t="s">
        <v>317</v>
      </c>
      <c r="E315" s="82" t="s">
        <v>1106</v>
      </c>
      <c r="F315" s="85"/>
      <c r="G315" s="85" t="s">
        <v>384</v>
      </c>
      <c r="H315" s="85" t="s">
        <v>75</v>
      </c>
      <c r="I315" s="93" t="s">
        <v>76</v>
      </c>
      <c r="J315" s="93"/>
      <c r="K315" s="93" t="s">
        <v>684</v>
      </c>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c r="AT315" s="82"/>
      <c r="AU315" s="82"/>
      <c r="AV315" s="82"/>
    </row>
    <row r="316" spans="1:56" ht="28">
      <c r="A316" s="84" t="s">
        <v>712</v>
      </c>
      <c r="B316" s="85" t="s">
        <v>703</v>
      </c>
      <c r="C316" s="89" t="s">
        <v>90</v>
      </c>
      <c r="D316" s="87" t="s">
        <v>318</v>
      </c>
      <c r="E316" s="82" t="s">
        <v>1298</v>
      </c>
      <c r="F316" s="85" t="s">
        <v>73</v>
      </c>
      <c r="G316" s="85" t="s">
        <v>74</v>
      </c>
      <c r="H316" s="85" t="s">
        <v>75</v>
      </c>
      <c r="I316" s="93" t="s">
        <v>76</v>
      </c>
      <c r="J316" s="85" t="s">
        <v>77</v>
      </c>
      <c r="K316" s="93" t="s">
        <v>125</v>
      </c>
      <c r="L316" s="82" t="s">
        <v>81</v>
      </c>
      <c r="M316" s="82" t="s">
        <v>81</v>
      </c>
      <c r="N316" s="82"/>
      <c r="O316" s="82"/>
      <c r="P316" s="82" t="s">
        <v>81</v>
      </c>
      <c r="Q316" s="82" t="s">
        <v>81</v>
      </c>
      <c r="R316" s="82"/>
      <c r="S316" s="82"/>
      <c r="T316" s="82" t="s">
        <v>81</v>
      </c>
      <c r="U316" s="82" t="s">
        <v>81</v>
      </c>
      <c r="V316" s="82" t="s">
        <v>81</v>
      </c>
      <c r="W316" s="82" t="s">
        <v>81</v>
      </c>
      <c r="X316" s="82" t="s">
        <v>81</v>
      </c>
      <c r="Y316" s="82" t="s">
        <v>81</v>
      </c>
      <c r="Z316" s="82" t="s">
        <v>81</v>
      </c>
      <c r="AA316" s="82" t="s">
        <v>81</v>
      </c>
      <c r="AB316" s="82"/>
      <c r="AC316" s="82"/>
      <c r="AD316" s="82"/>
      <c r="AE316" s="82"/>
      <c r="AF316" s="82"/>
      <c r="AG316" s="82"/>
      <c r="AH316" s="82"/>
      <c r="AI316" s="82"/>
      <c r="AJ316" s="82"/>
      <c r="AK316" s="82"/>
      <c r="AL316" s="82"/>
      <c r="AM316" s="82"/>
      <c r="AN316" s="82"/>
      <c r="AO316" s="82"/>
      <c r="AP316" s="82"/>
      <c r="AQ316" s="82"/>
      <c r="AR316" s="82"/>
      <c r="AS316" s="82"/>
      <c r="AT316" s="82"/>
      <c r="AU316" s="82"/>
      <c r="AV316" s="82"/>
      <c r="AW316" s="1" t="s">
        <v>83</v>
      </c>
      <c r="AX316" s="1" t="s">
        <v>83</v>
      </c>
      <c r="AY316" s="1" t="s">
        <v>83</v>
      </c>
      <c r="AZ316" s="1" t="s">
        <v>83</v>
      </c>
      <c r="BA316" s="1" t="s">
        <v>82</v>
      </c>
      <c r="BB316" s="1" t="s">
        <v>82</v>
      </c>
      <c r="BC316" s="1" t="s">
        <v>82</v>
      </c>
      <c r="BD316" s="1" t="s">
        <v>165</v>
      </c>
    </row>
    <row r="317" spans="1:56" ht="28">
      <c r="A317" s="84" t="s">
        <v>713</v>
      </c>
      <c r="B317" s="85" t="s">
        <v>703</v>
      </c>
      <c r="C317" s="89" t="s">
        <v>90</v>
      </c>
      <c r="D317" s="87" t="s">
        <v>319</v>
      </c>
      <c r="E317" s="82" t="s">
        <v>1298</v>
      </c>
      <c r="F317" s="85" t="s">
        <v>73</v>
      </c>
      <c r="G317" s="85" t="s">
        <v>74</v>
      </c>
      <c r="H317" s="85" t="s">
        <v>75</v>
      </c>
      <c r="I317" s="93" t="s">
        <v>76</v>
      </c>
      <c r="J317" s="85" t="s">
        <v>77</v>
      </c>
      <c r="K317" s="93" t="s">
        <v>125</v>
      </c>
      <c r="L317" s="82" t="s">
        <v>81</v>
      </c>
      <c r="M317" s="82" t="s">
        <v>81</v>
      </c>
      <c r="N317" s="82"/>
      <c r="O317" s="82"/>
      <c r="P317" s="82" t="s">
        <v>81</v>
      </c>
      <c r="Q317" s="82"/>
      <c r="R317" s="82"/>
      <c r="S317" s="82"/>
      <c r="T317" s="82" t="s">
        <v>81</v>
      </c>
      <c r="U317" s="82"/>
      <c r="V317" s="82"/>
      <c r="W317" s="82"/>
      <c r="X317" s="82"/>
      <c r="Y317" s="82"/>
      <c r="Z317" s="82"/>
      <c r="AA317" s="82"/>
      <c r="AB317" s="82"/>
      <c r="AC317" s="82"/>
      <c r="AD317" s="82"/>
      <c r="AE317" s="82"/>
      <c r="AF317" s="82"/>
      <c r="AG317" s="82"/>
      <c r="AH317" s="82"/>
      <c r="AI317" s="82"/>
      <c r="AJ317" s="82"/>
      <c r="AK317" s="82"/>
      <c r="AL317" s="82"/>
      <c r="AM317" s="82"/>
      <c r="AN317" s="82"/>
      <c r="AO317" s="82"/>
      <c r="AP317" s="82"/>
      <c r="AQ317" s="82"/>
      <c r="AR317" s="82"/>
      <c r="AS317" s="82"/>
      <c r="AT317" s="82"/>
      <c r="AU317" s="82"/>
      <c r="AV317" s="82"/>
      <c r="AW317" s="1" t="s">
        <v>83</v>
      </c>
      <c r="AX317" s="1" t="s">
        <v>83</v>
      </c>
      <c r="AY317" s="1" t="s">
        <v>83</v>
      </c>
      <c r="AZ317" s="1" t="s">
        <v>83</v>
      </c>
      <c r="BA317" s="1" t="s">
        <v>82</v>
      </c>
      <c r="BB317" s="1" t="s">
        <v>82</v>
      </c>
      <c r="BC317" s="1" t="s">
        <v>82</v>
      </c>
      <c r="BD317" s="1" t="s">
        <v>165</v>
      </c>
    </row>
    <row r="318" spans="1:56" ht="70">
      <c r="A318" s="84" t="s">
        <v>714</v>
      </c>
      <c r="B318" s="85" t="s">
        <v>703</v>
      </c>
      <c r="C318" s="89" t="s">
        <v>79</v>
      </c>
      <c r="D318" s="87" t="s">
        <v>715</v>
      </c>
      <c r="E318" s="82" t="s">
        <v>1298</v>
      </c>
      <c r="F318" s="85" t="s">
        <v>73</v>
      </c>
      <c r="G318" s="85" t="s">
        <v>74</v>
      </c>
      <c r="H318" s="85" t="s">
        <v>75</v>
      </c>
      <c r="I318" s="93" t="s">
        <v>76</v>
      </c>
      <c r="J318" s="85" t="s">
        <v>77</v>
      </c>
      <c r="K318" s="82" t="s">
        <v>78</v>
      </c>
      <c r="L318" s="82" t="s">
        <v>81</v>
      </c>
      <c r="M318" s="82" t="s">
        <v>81</v>
      </c>
      <c r="N318" s="82"/>
      <c r="O318" s="82"/>
      <c r="P318" s="82" t="s">
        <v>81</v>
      </c>
      <c r="Q318" s="82" t="s">
        <v>81</v>
      </c>
      <c r="R318" s="82"/>
      <c r="S318" s="82"/>
      <c r="T318" s="82" t="s">
        <v>81</v>
      </c>
      <c r="U318" s="82" t="s">
        <v>81</v>
      </c>
      <c r="V318" s="82" t="s">
        <v>81</v>
      </c>
      <c r="W318" s="82" t="s">
        <v>81</v>
      </c>
      <c r="X318" s="82" t="s">
        <v>81</v>
      </c>
      <c r="Y318" s="82" t="s">
        <v>81</v>
      </c>
      <c r="Z318" s="82" t="s">
        <v>81</v>
      </c>
      <c r="AA318" s="82" t="s">
        <v>81</v>
      </c>
      <c r="AB318" s="82"/>
      <c r="AC318" s="82"/>
      <c r="AD318" s="82"/>
      <c r="AE318" s="82"/>
      <c r="AF318" s="82"/>
      <c r="AG318" s="82"/>
      <c r="AH318" s="82"/>
      <c r="AI318" s="82"/>
      <c r="AJ318" s="82"/>
      <c r="AK318" s="82"/>
      <c r="AL318" s="82"/>
      <c r="AM318" s="82"/>
      <c r="AN318" s="82"/>
      <c r="AO318" s="82"/>
      <c r="AP318" s="82"/>
      <c r="AQ318" s="82"/>
      <c r="AR318" s="82"/>
      <c r="AS318" s="82"/>
      <c r="AT318" s="82"/>
      <c r="AU318" s="82"/>
      <c r="AV318" s="82"/>
      <c r="AW318" s="1" t="s">
        <v>83</v>
      </c>
      <c r="AX318" s="1" t="s">
        <v>83</v>
      </c>
      <c r="AY318" s="1" t="s">
        <v>83</v>
      </c>
      <c r="AZ318" s="1" t="s">
        <v>83</v>
      </c>
      <c r="BA318" s="1" t="s">
        <v>82</v>
      </c>
      <c r="BB318" s="1" t="s">
        <v>82</v>
      </c>
      <c r="BC318" s="1" t="s">
        <v>82</v>
      </c>
      <c r="BD318" s="1" t="s">
        <v>165</v>
      </c>
    </row>
    <row r="319" spans="1:56" ht="84">
      <c r="A319" s="84" t="s">
        <v>716</v>
      </c>
      <c r="B319" s="85" t="s">
        <v>703</v>
      </c>
      <c r="C319" s="89" t="s">
        <v>79</v>
      </c>
      <c r="D319" s="87" t="s">
        <v>717</v>
      </c>
      <c r="E319" s="82" t="s">
        <v>1298</v>
      </c>
      <c r="F319" s="85" t="s">
        <v>73</v>
      </c>
      <c r="G319" s="85" t="s">
        <v>74</v>
      </c>
      <c r="H319" s="85" t="s">
        <v>75</v>
      </c>
      <c r="I319" s="93" t="s">
        <v>76</v>
      </c>
      <c r="J319" s="85" t="s">
        <v>77</v>
      </c>
      <c r="K319" s="94" t="s">
        <v>718</v>
      </c>
      <c r="L319" s="82" t="s">
        <v>81</v>
      </c>
      <c r="M319" s="82" t="s">
        <v>81</v>
      </c>
      <c r="N319" s="82"/>
      <c r="O319" s="82"/>
      <c r="P319" s="82" t="s">
        <v>81</v>
      </c>
      <c r="Q319" s="82" t="s">
        <v>81</v>
      </c>
      <c r="R319" s="82"/>
      <c r="S319" s="82"/>
      <c r="T319" s="82" t="s">
        <v>81</v>
      </c>
      <c r="U319" s="82" t="s">
        <v>81</v>
      </c>
      <c r="V319" s="82" t="s">
        <v>81</v>
      </c>
      <c r="W319" s="82" t="s">
        <v>81</v>
      </c>
      <c r="X319" s="82" t="s">
        <v>81</v>
      </c>
      <c r="Y319" s="82" t="s">
        <v>81</v>
      </c>
      <c r="Z319" s="82" t="s">
        <v>81</v>
      </c>
      <c r="AA319" s="82" t="s">
        <v>81</v>
      </c>
      <c r="AB319" s="82"/>
      <c r="AC319" s="82"/>
      <c r="AD319" s="82"/>
      <c r="AE319" s="82"/>
      <c r="AF319" s="82"/>
      <c r="AG319" s="82"/>
      <c r="AH319" s="82"/>
      <c r="AI319" s="82"/>
      <c r="AJ319" s="82"/>
      <c r="AK319" s="82"/>
      <c r="AL319" s="82"/>
      <c r="AM319" s="82"/>
      <c r="AN319" s="82"/>
      <c r="AO319" s="82"/>
      <c r="AP319" s="82"/>
      <c r="AQ319" s="82"/>
      <c r="AR319" s="82"/>
      <c r="AS319" s="82"/>
      <c r="AT319" s="82"/>
      <c r="AU319" s="82"/>
      <c r="AV319" s="82"/>
      <c r="AW319" s="1" t="s">
        <v>83</v>
      </c>
      <c r="AX319" s="1" t="s">
        <v>83</v>
      </c>
      <c r="AY319" s="1" t="s">
        <v>83</v>
      </c>
      <c r="AZ319" s="1" t="s">
        <v>83</v>
      </c>
      <c r="BA319" s="1" t="s">
        <v>82</v>
      </c>
      <c r="BB319" s="1" t="s">
        <v>82</v>
      </c>
      <c r="BC319" s="1" t="s">
        <v>82</v>
      </c>
      <c r="BD319" s="1" t="s">
        <v>165</v>
      </c>
    </row>
    <row r="320" spans="1:56" ht="28">
      <c r="A320" s="84" t="s">
        <v>719</v>
      </c>
      <c r="B320" s="85" t="s">
        <v>703</v>
      </c>
      <c r="C320" s="89" t="s">
        <v>90</v>
      </c>
      <c r="D320" s="87" t="s">
        <v>322</v>
      </c>
      <c r="E320" s="82" t="s">
        <v>1298</v>
      </c>
      <c r="F320" s="85" t="s">
        <v>73</v>
      </c>
      <c r="G320" s="85" t="s">
        <v>74</v>
      </c>
      <c r="H320" s="85" t="s">
        <v>75</v>
      </c>
      <c r="I320" s="93" t="s">
        <v>76</v>
      </c>
      <c r="J320" s="85" t="s">
        <v>77</v>
      </c>
      <c r="K320" s="93" t="s">
        <v>132</v>
      </c>
      <c r="L320" s="82" t="s">
        <v>81</v>
      </c>
      <c r="M320" s="82" t="s">
        <v>81</v>
      </c>
      <c r="N320" s="82"/>
      <c r="O320" s="82"/>
      <c r="P320" s="82" t="s">
        <v>81</v>
      </c>
      <c r="Q320" s="82" t="s">
        <v>81</v>
      </c>
      <c r="R320" s="82"/>
      <c r="S320" s="82"/>
      <c r="T320" s="82" t="s">
        <v>81</v>
      </c>
      <c r="U320" s="82" t="s">
        <v>81</v>
      </c>
      <c r="V320" s="82" t="s">
        <v>81</v>
      </c>
      <c r="W320" s="82" t="s">
        <v>81</v>
      </c>
      <c r="X320" s="82" t="s">
        <v>81</v>
      </c>
      <c r="Y320" s="82" t="s">
        <v>81</v>
      </c>
      <c r="Z320" s="82" t="s">
        <v>81</v>
      </c>
      <c r="AA320" s="82" t="s">
        <v>81</v>
      </c>
      <c r="AB320" s="82"/>
      <c r="AC320" s="82"/>
      <c r="AD320" s="82"/>
      <c r="AE320" s="82"/>
      <c r="AF320" s="82"/>
      <c r="AG320" s="82"/>
      <c r="AH320" s="82"/>
      <c r="AI320" s="82"/>
      <c r="AJ320" s="82"/>
      <c r="AK320" s="82"/>
      <c r="AL320" s="82"/>
      <c r="AM320" s="82"/>
      <c r="AN320" s="82"/>
      <c r="AO320" s="82"/>
      <c r="AP320" s="82"/>
      <c r="AQ320" s="82"/>
      <c r="AR320" s="82"/>
      <c r="AS320" s="82"/>
      <c r="AT320" s="82"/>
      <c r="AU320" s="82"/>
      <c r="AV320" s="82"/>
      <c r="AW320" s="1" t="s">
        <v>83</v>
      </c>
      <c r="AX320" s="1" t="s">
        <v>83</v>
      </c>
      <c r="AY320" s="1" t="s">
        <v>83</v>
      </c>
      <c r="AZ320" s="1" t="s">
        <v>83</v>
      </c>
      <c r="BA320" s="1" t="s">
        <v>82</v>
      </c>
      <c r="BB320" s="1" t="s">
        <v>82</v>
      </c>
      <c r="BC320" s="1" t="s">
        <v>82</v>
      </c>
      <c r="BD320" s="1" t="s">
        <v>165</v>
      </c>
    </row>
    <row r="321" spans="1:56" ht="70">
      <c r="A321" s="84" t="s">
        <v>720</v>
      </c>
      <c r="B321" s="85" t="s">
        <v>703</v>
      </c>
      <c r="C321" s="89" t="s">
        <v>79</v>
      </c>
      <c r="D321" s="87" t="s">
        <v>721</v>
      </c>
      <c r="E321" s="82" t="s">
        <v>1298</v>
      </c>
      <c r="F321" s="85" t="s">
        <v>73</v>
      </c>
      <c r="G321" s="85" t="s">
        <v>74</v>
      </c>
      <c r="H321" s="85" t="s">
        <v>75</v>
      </c>
      <c r="I321" s="93" t="s">
        <v>76</v>
      </c>
      <c r="J321" s="85" t="s">
        <v>77</v>
      </c>
      <c r="K321" s="93" t="s">
        <v>136</v>
      </c>
      <c r="L321" s="82" t="s">
        <v>81</v>
      </c>
      <c r="M321" s="82" t="s">
        <v>81</v>
      </c>
      <c r="N321" s="82" t="s">
        <v>81</v>
      </c>
      <c r="O321" s="82"/>
      <c r="P321" s="82" t="s">
        <v>81</v>
      </c>
      <c r="Q321" s="82" t="s">
        <v>81</v>
      </c>
      <c r="R321" s="82"/>
      <c r="S321" s="82"/>
      <c r="T321" s="82"/>
      <c r="U321" s="82"/>
      <c r="V321" s="82"/>
      <c r="W321" s="82"/>
      <c r="X321" s="82"/>
      <c r="Y321" s="82"/>
      <c r="Z321" s="82" t="s">
        <v>81</v>
      </c>
      <c r="AA321" s="82" t="s">
        <v>81</v>
      </c>
      <c r="AB321" s="82" t="s">
        <v>81</v>
      </c>
      <c r="AC321" s="82" t="s">
        <v>81</v>
      </c>
      <c r="AD321" s="82" t="s">
        <v>81</v>
      </c>
      <c r="AE321" s="82" t="s">
        <v>81</v>
      </c>
      <c r="AF321" s="82" t="s">
        <v>81</v>
      </c>
      <c r="AG321" s="82" t="s">
        <v>81</v>
      </c>
      <c r="AH321" s="82" t="s">
        <v>81</v>
      </c>
      <c r="AI321" s="82"/>
      <c r="AJ321" s="82"/>
      <c r="AK321" s="82"/>
      <c r="AL321" s="82"/>
      <c r="AM321" s="82"/>
      <c r="AN321" s="82"/>
      <c r="AO321" s="82"/>
      <c r="AP321" s="82"/>
      <c r="AQ321" s="82"/>
      <c r="AR321" s="82"/>
      <c r="AS321" s="82"/>
      <c r="AT321" s="82"/>
      <c r="AU321" s="82"/>
      <c r="AV321" s="82"/>
      <c r="AW321" s="1" t="s">
        <v>83</v>
      </c>
      <c r="AX321" s="1" t="s">
        <v>83</v>
      </c>
      <c r="AY321" s="1" t="s">
        <v>83</v>
      </c>
      <c r="AZ321" s="1" t="s">
        <v>82</v>
      </c>
      <c r="BA321" s="1" t="s">
        <v>82</v>
      </c>
      <c r="BB321" s="1" t="s">
        <v>82</v>
      </c>
      <c r="BC321" s="1" t="s">
        <v>82</v>
      </c>
      <c r="BD321" s="1" t="s">
        <v>147</v>
      </c>
    </row>
    <row r="322" spans="1:56" ht="42">
      <c r="A322" s="84" t="s">
        <v>722</v>
      </c>
      <c r="B322" s="85" t="s">
        <v>703</v>
      </c>
      <c r="C322" s="89" t="s">
        <v>79</v>
      </c>
      <c r="D322" s="87" t="s">
        <v>324</v>
      </c>
      <c r="E322" s="82" t="s">
        <v>1298</v>
      </c>
      <c r="F322" s="85" t="s">
        <v>73</v>
      </c>
      <c r="G322" s="85" t="s">
        <v>74</v>
      </c>
      <c r="H322" s="85" t="s">
        <v>75</v>
      </c>
      <c r="I322" s="93" t="s">
        <v>76</v>
      </c>
      <c r="J322" s="85" t="s">
        <v>77</v>
      </c>
      <c r="K322" s="93" t="s">
        <v>136</v>
      </c>
      <c r="L322" s="82" t="s">
        <v>81</v>
      </c>
      <c r="M322" s="82" t="s">
        <v>81</v>
      </c>
      <c r="N322" s="82" t="s">
        <v>81</v>
      </c>
      <c r="O322" s="82"/>
      <c r="P322" s="82"/>
      <c r="Q322" s="82"/>
      <c r="R322" s="82" t="s">
        <v>81</v>
      </c>
      <c r="S322" s="82"/>
      <c r="T322" s="82"/>
      <c r="U322" s="82"/>
      <c r="V322" s="82"/>
      <c r="W322" s="82"/>
      <c r="X322" s="82"/>
      <c r="Y322" s="82"/>
      <c r="Z322" s="82"/>
      <c r="AA322" s="82"/>
      <c r="AB322" s="82"/>
      <c r="AC322" s="82"/>
      <c r="AD322" s="82"/>
      <c r="AE322" s="82"/>
      <c r="AF322" s="82"/>
      <c r="AG322" s="82"/>
      <c r="AH322" s="82"/>
      <c r="AI322" s="82"/>
      <c r="AJ322" s="82" t="s">
        <v>81</v>
      </c>
      <c r="AK322" s="82" t="s">
        <v>81</v>
      </c>
      <c r="AL322" s="82" t="s">
        <v>81</v>
      </c>
      <c r="AM322" s="82" t="s">
        <v>81</v>
      </c>
      <c r="AN322" s="82" t="s">
        <v>81</v>
      </c>
      <c r="AO322" s="82" t="s">
        <v>81</v>
      </c>
      <c r="AP322" s="82" t="s">
        <v>81</v>
      </c>
      <c r="AQ322" s="82" t="s">
        <v>81</v>
      </c>
      <c r="AR322" s="82" t="s">
        <v>81</v>
      </c>
      <c r="AS322" s="82" t="s">
        <v>81</v>
      </c>
      <c r="AT322" s="82" t="s">
        <v>81</v>
      </c>
      <c r="AU322" s="82"/>
      <c r="AV322" s="82"/>
      <c r="AW322" s="1" t="s">
        <v>83</v>
      </c>
      <c r="AX322" s="1" t="s">
        <v>83</v>
      </c>
      <c r="AY322" s="1" t="s">
        <v>83</v>
      </c>
      <c r="AZ322" s="1" t="s">
        <v>82</v>
      </c>
      <c r="BA322" s="1" t="s">
        <v>82</v>
      </c>
      <c r="BB322" s="1" t="s">
        <v>82</v>
      </c>
      <c r="BC322" s="1" t="s">
        <v>82</v>
      </c>
      <c r="BD322" s="1" t="s">
        <v>147</v>
      </c>
    </row>
    <row r="323" spans="1:56" ht="70">
      <c r="A323" s="84" t="s">
        <v>723</v>
      </c>
      <c r="B323" s="85" t="s">
        <v>703</v>
      </c>
      <c r="C323" s="89" t="s">
        <v>79</v>
      </c>
      <c r="D323" s="87" t="s">
        <v>325</v>
      </c>
      <c r="E323" s="82" t="s">
        <v>1298</v>
      </c>
      <c r="F323" s="85" t="s">
        <v>73</v>
      </c>
      <c r="G323" s="85" t="s">
        <v>74</v>
      </c>
      <c r="H323" s="85" t="s">
        <v>75</v>
      </c>
      <c r="I323" s="93" t="s">
        <v>76</v>
      </c>
      <c r="J323" s="85" t="s">
        <v>77</v>
      </c>
      <c r="K323" s="93" t="s">
        <v>136</v>
      </c>
      <c r="L323" s="82" t="s">
        <v>81</v>
      </c>
      <c r="M323" s="82" t="s">
        <v>81</v>
      </c>
      <c r="N323" s="82" t="s">
        <v>81</v>
      </c>
      <c r="O323" s="82"/>
      <c r="P323" s="82"/>
      <c r="Q323" s="82"/>
      <c r="R323" s="82" t="s">
        <v>81</v>
      </c>
      <c r="S323" s="82"/>
      <c r="T323" s="82"/>
      <c r="U323" s="82"/>
      <c r="V323" s="82"/>
      <c r="W323" s="82"/>
      <c r="X323" s="82"/>
      <c r="Y323" s="82"/>
      <c r="Z323" s="82"/>
      <c r="AA323" s="82"/>
      <c r="AB323" s="82"/>
      <c r="AC323" s="82"/>
      <c r="AD323" s="82"/>
      <c r="AE323" s="82"/>
      <c r="AF323" s="82"/>
      <c r="AG323" s="82"/>
      <c r="AH323" s="82"/>
      <c r="AI323" s="82"/>
      <c r="AJ323" s="82" t="s">
        <v>81</v>
      </c>
      <c r="AK323" s="82" t="s">
        <v>81</v>
      </c>
      <c r="AL323" s="82" t="s">
        <v>81</v>
      </c>
      <c r="AM323" s="82" t="s">
        <v>81</v>
      </c>
      <c r="AN323" s="82" t="s">
        <v>81</v>
      </c>
      <c r="AO323" s="82" t="s">
        <v>81</v>
      </c>
      <c r="AP323" s="82" t="s">
        <v>81</v>
      </c>
      <c r="AQ323" s="82" t="s">
        <v>81</v>
      </c>
      <c r="AR323" s="82" t="s">
        <v>81</v>
      </c>
      <c r="AS323" s="82" t="s">
        <v>81</v>
      </c>
      <c r="AT323" s="82" t="s">
        <v>81</v>
      </c>
      <c r="AU323" s="82"/>
      <c r="AV323" s="82"/>
      <c r="AW323" s="1" t="s">
        <v>83</v>
      </c>
      <c r="AX323" s="1" t="s">
        <v>83</v>
      </c>
      <c r="AY323" s="1" t="s">
        <v>83</v>
      </c>
      <c r="AZ323" s="1" t="s">
        <v>82</v>
      </c>
      <c r="BA323" s="1" t="s">
        <v>82</v>
      </c>
      <c r="BB323" s="1" t="s">
        <v>82</v>
      </c>
      <c r="BC323" s="1" t="s">
        <v>82</v>
      </c>
      <c r="BD323" s="1" t="s">
        <v>147</v>
      </c>
    </row>
    <row r="324" spans="1:56" ht="56">
      <c r="A324" s="84" t="s">
        <v>724</v>
      </c>
      <c r="B324" s="85" t="s">
        <v>703</v>
      </c>
      <c r="C324" s="89" t="s">
        <v>79</v>
      </c>
      <c r="D324" s="87" t="s">
        <v>326</v>
      </c>
      <c r="E324" s="82" t="s">
        <v>1295</v>
      </c>
      <c r="F324" s="90" t="s">
        <v>73</v>
      </c>
      <c r="G324" s="85" t="s">
        <v>74</v>
      </c>
      <c r="H324" s="85" t="s">
        <v>75</v>
      </c>
      <c r="I324" s="93" t="s">
        <v>76</v>
      </c>
      <c r="J324" s="85" t="s">
        <v>77</v>
      </c>
      <c r="K324" s="85" t="s">
        <v>136</v>
      </c>
      <c r="L324" s="82"/>
      <c r="M324" s="82"/>
      <c r="N324" s="82"/>
      <c r="O324" s="82"/>
      <c r="P324" s="82"/>
      <c r="Q324" s="82"/>
      <c r="R324" s="82" t="s">
        <v>81</v>
      </c>
      <c r="S324" s="82"/>
      <c r="T324" s="82"/>
      <c r="U324" s="82"/>
      <c r="V324" s="82"/>
      <c r="W324" s="82"/>
      <c r="X324" s="82"/>
      <c r="Y324" s="82"/>
      <c r="Z324" s="82"/>
      <c r="AA324" s="82"/>
      <c r="AB324" s="82"/>
      <c r="AC324" s="82"/>
      <c r="AD324" s="82"/>
      <c r="AE324" s="82"/>
      <c r="AF324" s="82"/>
      <c r="AG324" s="82"/>
      <c r="AH324" s="82"/>
      <c r="AI324" s="82"/>
      <c r="AJ324" s="82" t="s">
        <v>81</v>
      </c>
      <c r="AK324" s="82" t="s">
        <v>81</v>
      </c>
      <c r="AL324" s="82" t="s">
        <v>81</v>
      </c>
      <c r="AM324" s="82" t="s">
        <v>81</v>
      </c>
      <c r="AN324" s="82" t="s">
        <v>81</v>
      </c>
      <c r="AO324" s="82" t="s">
        <v>81</v>
      </c>
      <c r="AP324" s="82" t="s">
        <v>81</v>
      </c>
      <c r="AQ324" s="82" t="s">
        <v>81</v>
      </c>
      <c r="AR324" s="82" t="s">
        <v>81</v>
      </c>
      <c r="AS324" s="82" t="s">
        <v>81</v>
      </c>
      <c r="AT324" s="82"/>
      <c r="AU324" s="82"/>
      <c r="AV324" s="82"/>
      <c r="AW324" s="1" t="s">
        <v>83</v>
      </c>
      <c r="AX324" s="1" t="s">
        <v>83</v>
      </c>
      <c r="AY324" s="1" t="s">
        <v>83</v>
      </c>
      <c r="AZ324" s="1" t="s">
        <v>83</v>
      </c>
      <c r="BA324" s="1" t="s">
        <v>82</v>
      </c>
      <c r="BB324" s="1" t="s">
        <v>82</v>
      </c>
      <c r="BC324" s="1" t="s">
        <v>82</v>
      </c>
      <c r="BD324" s="1" t="s">
        <v>147</v>
      </c>
    </row>
    <row r="325" spans="1:56" ht="98" hidden="1">
      <c r="A325" s="84" t="s">
        <v>86</v>
      </c>
      <c r="B325" s="85" t="s">
        <v>703</v>
      </c>
      <c r="C325" s="89"/>
      <c r="D325" s="87" t="s">
        <v>725</v>
      </c>
      <c r="E325" s="82" t="s">
        <v>1107</v>
      </c>
      <c r="F325" s="85" t="s">
        <v>73</v>
      </c>
      <c r="G325" s="85" t="s">
        <v>74</v>
      </c>
      <c r="H325" s="85" t="s">
        <v>88</v>
      </c>
      <c r="I325" s="93" t="s">
        <v>76</v>
      </c>
      <c r="J325" s="93"/>
      <c r="K325" s="85" t="s">
        <v>160</v>
      </c>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c r="AV325" s="82"/>
    </row>
    <row r="326" spans="1:56" ht="56" hidden="1">
      <c r="A326" s="84" t="s">
        <v>86</v>
      </c>
      <c r="B326" s="85" t="s">
        <v>703</v>
      </c>
      <c r="C326" s="85" t="s">
        <v>79</v>
      </c>
      <c r="D326" s="87" t="s">
        <v>262</v>
      </c>
      <c r="E326" s="82" t="s">
        <v>1108</v>
      </c>
      <c r="F326" s="85" t="s">
        <v>73</v>
      </c>
      <c r="G326" s="85" t="s">
        <v>74</v>
      </c>
      <c r="H326" s="85" t="s">
        <v>75</v>
      </c>
      <c r="I326" s="93" t="s">
        <v>76</v>
      </c>
      <c r="J326" s="93"/>
      <c r="K326" s="85" t="s">
        <v>160</v>
      </c>
      <c r="L326" s="82"/>
      <c r="M326" s="82"/>
      <c r="N326" s="82"/>
      <c r="O326" s="82"/>
      <c r="P326" s="82"/>
      <c r="Q326" s="82"/>
      <c r="R326" s="82"/>
      <c r="S326" s="82"/>
      <c r="T326" s="82"/>
      <c r="U326" s="82"/>
      <c r="V326" s="82"/>
      <c r="W326" s="82"/>
      <c r="X326" s="82"/>
      <c r="Y326" s="82"/>
      <c r="Z326" s="82"/>
      <c r="AA326" s="82"/>
      <c r="AB326" s="82"/>
      <c r="AC326" s="82"/>
      <c r="AD326" s="82"/>
      <c r="AE326" s="82"/>
      <c r="AF326" s="82"/>
      <c r="AG326" s="82"/>
      <c r="AH326" s="82"/>
      <c r="AI326" s="82"/>
      <c r="AJ326" s="82"/>
      <c r="AK326" s="82"/>
      <c r="AL326" s="82"/>
      <c r="AM326" s="82"/>
      <c r="AN326" s="82"/>
      <c r="AO326" s="82"/>
      <c r="AP326" s="82"/>
      <c r="AQ326" s="82"/>
      <c r="AR326" s="82"/>
      <c r="AS326" s="82"/>
      <c r="AT326" s="82"/>
      <c r="AU326" s="82"/>
      <c r="AV326" s="82"/>
    </row>
    <row r="327" spans="1:56" ht="56">
      <c r="A327" s="84" t="s">
        <v>726</v>
      </c>
      <c r="B327" s="85" t="s">
        <v>703</v>
      </c>
      <c r="C327" s="89" t="s">
        <v>79</v>
      </c>
      <c r="D327" s="87" t="s">
        <v>727</v>
      </c>
      <c r="E327" s="82" t="s">
        <v>1299</v>
      </c>
      <c r="F327" s="90" t="s">
        <v>73</v>
      </c>
      <c r="G327" s="85" t="s">
        <v>74</v>
      </c>
      <c r="H327" s="85" t="s">
        <v>75</v>
      </c>
      <c r="I327" s="93" t="s">
        <v>76</v>
      </c>
      <c r="J327" s="85" t="s">
        <v>77</v>
      </c>
      <c r="K327" s="85" t="s">
        <v>160</v>
      </c>
      <c r="L327" s="82" t="s">
        <v>81</v>
      </c>
      <c r="M327" s="82" t="s">
        <v>81</v>
      </c>
      <c r="N327" s="82"/>
      <c r="O327" s="82"/>
      <c r="P327" s="82"/>
      <c r="Q327" s="82"/>
      <c r="R327" s="82" t="s">
        <v>81</v>
      </c>
      <c r="S327" s="82"/>
      <c r="T327" s="82"/>
      <c r="U327" s="82"/>
      <c r="V327" s="82"/>
      <c r="W327" s="82"/>
      <c r="X327" s="82"/>
      <c r="Y327" s="82"/>
      <c r="Z327" s="82"/>
      <c r="AA327" s="82"/>
      <c r="AB327" s="82"/>
      <c r="AC327" s="82"/>
      <c r="AD327" s="82"/>
      <c r="AE327" s="82"/>
      <c r="AF327" s="82"/>
      <c r="AG327" s="82"/>
      <c r="AH327" s="82"/>
      <c r="AI327" s="82"/>
      <c r="AJ327" s="82" t="s">
        <v>81</v>
      </c>
      <c r="AK327" s="82" t="s">
        <v>81</v>
      </c>
      <c r="AL327" s="82" t="s">
        <v>81</v>
      </c>
      <c r="AM327" s="82" t="s">
        <v>81</v>
      </c>
      <c r="AN327" s="82" t="s">
        <v>81</v>
      </c>
      <c r="AO327" s="82" t="s">
        <v>81</v>
      </c>
      <c r="AP327" s="82" t="s">
        <v>81</v>
      </c>
      <c r="AQ327" s="82" t="s">
        <v>81</v>
      </c>
      <c r="AR327" s="82" t="s">
        <v>81</v>
      </c>
      <c r="AS327" s="82" t="s">
        <v>81</v>
      </c>
      <c r="AT327" s="82" t="s">
        <v>81</v>
      </c>
      <c r="AU327" s="82"/>
      <c r="AV327" s="82"/>
      <c r="AW327" s="1" t="s">
        <v>83</v>
      </c>
      <c r="AX327" s="1" t="s">
        <v>83</v>
      </c>
      <c r="AY327" s="1" t="s">
        <v>83</v>
      </c>
      <c r="AZ327" s="1" t="s">
        <v>83</v>
      </c>
      <c r="BA327" s="1" t="s">
        <v>82</v>
      </c>
      <c r="BB327" s="1" t="s">
        <v>82</v>
      </c>
      <c r="BC327" s="1" t="s">
        <v>82</v>
      </c>
      <c r="BD327" s="1" t="s">
        <v>165</v>
      </c>
    </row>
    <row r="328" spans="1:56" ht="42" hidden="1">
      <c r="A328" s="84" t="s">
        <v>86</v>
      </c>
      <c r="B328" s="85" t="s">
        <v>703</v>
      </c>
      <c r="C328" s="89"/>
      <c r="D328" s="87" t="s">
        <v>728</v>
      </c>
      <c r="E328" s="82" t="s">
        <v>1109</v>
      </c>
      <c r="F328" s="85" t="s">
        <v>73</v>
      </c>
      <c r="G328" s="85" t="s">
        <v>74</v>
      </c>
      <c r="H328" s="85" t="s">
        <v>75</v>
      </c>
      <c r="I328" s="93" t="s">
        <v>94</v>
      </c>
      <c r="J328" s="93"/>
      <c r="K328" s="85" t="s">
        <v>160</v>
      </c>
      <c r="L328" s="82" t="s">
        <v>79</v>
      </c>
      <c r="M328" s="82"/>
      <c r="N328" s="82"/>
      <c r="O328" s="82"/>
      <c r="P328" s="82"/>
      <c r="Q328" s="82"/>
      <c r="R328" s="82"/>
      <c r="S328" s="82"/>
      <c r="T328" s="82" t="s">
        <v>81</v>
      </c>
      <c r="U328" s="82"/>
      <c r="V328" s="82" t="s">
        <v>81</v>
      </c>
      <c r="W328" s="82" t="s">
        <v>81</v>
      </c>
      <c r="X328" s="82" t="s">
        <v>81</v>
      </c>
      <c r="Y328" s="82" t="s">
        <v>81</v>
      </c>
      <c r="Z328" s="82" t="s">
        <v>81</v>
      </c>
      <c r="AA328" s="82"/>
      <c r="AB328" s="82" t="s">
        <v>81</v>
      </c>
      <c r="AC328" s="82" t="s">
        <v>81</v>
      </c>
      <c r="AD328" s="82"/>
      <c r="AE328" s="82" t="s">
        <v>81</v>
      </c>
      <c r="AF328" s="82"/>
      <c r="AG328" s="82"/>
      <c r="AH328" s="82"/>
      <c r="AI328" s="82"/>
      <c r="AJ328" s="82"/>
      <c r="AK328" s="82"/>
      <c r="AL328" s="82"/>
      <c r="AM328" s="82"/>
      <c r="AN328" s="82" t="s">
        <v>81</v>
      </c>
      <c r="AO328" s="82" t="s">
        <v>81</v>
      </c>
      <c r="AP328" s="82" t="s">
        <v>81</v>
      </c>
      <c r="AQ328" s="82" t="s">
        <v>81</v>
      </c>
      <c r="AR328" s="82" t="s">
        <v>81</v>
      </c>
      <c r="AS328" s="82"/>
      <c r="AT328" s="82" t="s">
        <v>81</v>
      </c>
      <c r="AU328" s="82"/>
      <c r="AV328" s="82"/>
    </row>
    <row r="329" spans="1:56" ht="70" hidden="1">
      <c r="A329" s="84" t="s">
        <v>86</v>
      </c>
      <c r="B329" s="85" t="s">
        <v>703</v>
      </c>
      <c r="C329" s="89"/>
      <c r="D329" s="87" t="s">
        <v>729</v>
      </c>
      <c r="E329" s="82" t="s">
        <v>1110</v>
      </c>
      <c r="F329" s="85" t="s">
        <v>73</v>
      </c>
      <c r="G329" s="85" t="s">
        <v>74</v>
      </c>
      <c r="H329" s="85" t="s">
        <v>75</v>
      </c>
      <c r="I329" s="93" t="s">
        <v>94</v>
      </c>
      <c r="J329" s="93"/>
      <c r="K329" s="85" t="s">
        <v>160</v>
      </c>
      <c r="L329" s="82" t="s">
        <v>79</v>
      </c>
      <c r="M329" s="82"/>
      <c r="N329" s="82"/>
      <c r="O329" s="82"/>
      <c r="P329" s="82"/>
      <c r="Q329" s="82"/>
      <c r="R329" s="82"/>
      <c r="S329" s="82"/>
      <c r="T329" s="82" t="s">
        <v>81</v>
      </c>
      <c r="U329" s="82"/>
      <c r="V329" s="82" t="s">
        <v>81</v>
      </c>
      <c r="W329" s="82" t="s">
        <v>81</v>
      </c>
      <c r="X329" s="82" t="s">
        <v>81</v>
      </c>
      <c r="Y329" s="82" t="s">
        <v>81</v>
      </c>
      <c r="Z329" s="82" t="s">
        <v>81</v>
      </c>
      <c r="AA329" s="82"/>
      <c r="AB329" s="82" t="s">
        <v>81</v>
      </c>
      <c r="AC329" s="82" t="s">
        <v>81</v>
      </c>
      <c r="AD329" s="82"/>
      <c r="AE329" s="82" t="s">
        <v>81</v>
      </c>
      <c r="AF329" s="82"/>
      <c r="AG329" s="82"/>
      <c r="AH329" s="82"/>
      <c r="AI329" s="82"/>
      <c r="AJ329" s="82"/>
      <c r="AK329" s="82"/>
      <c r="AL329" s="82"/>
      <c r="AM329" s="82"/>
      <c r="AN329" s="82" t="s">
        <v>81</v>
      </c>
      <c r="AO329" s="82" t="s">
        <v>81</v>
      </c>
      <c r="AP329" s="82" t="s">
        <v>81</v>
      </c>
      <c r="AQ329" s="82" t="s">
        <v>81</v>
      </c>
      <c r="AR329" s="82" t="s">
        <v>81</v>
      </c>
      <c r="AS329" s="82"/>
      <c r="AT329" s="82" t="s">
        <v>81</v>
      </c>
      <c r="AU329" s="82"/>
      <c r="AV329" s="82"/>
    </row>
    <row r="330" spans="1:56" ht="42">
      <c r="A330" s="84" t="s">
        <v>730</v>
      </c>
      <c r="B330" s="85" t="s">
        <v>703</v>
      </c>
      <c r="C330" s="89" t="s">
        <v>90</v>
      </c>
      <c r="D330" s="87" t="s">
        <v>731</v>
      </c>
      <c r="E330" s="82" t="s">
        <v>1300</v>
      </c>
      <c r="F330" s="90" t="s">
        <v>73</v>
      </c>
      <c r="G330" s="85" t="s">
        <v>384</v>
      </c>
      <c r="H330" s="85" t="s">
        <v>93</v>
      </c>
      <c r="I330" s="93" t="s">
        <v>76</v>
      </c>
      <c r="J330" s="85" t="s">
        <v>77</v>
      </c>
      <c r="K330" s="85" t="s">
        <v>160</v>
      </c>
      <c r="L330" s="82" t="s">
        <v>81</v>
      </c>
      <c r="M330" s="82" t="s">
        <v>81</v>
      </c>
      <c r="N330" s="82"/>
      <c r="O330" s="82"/>
      <c r="P330" s="82" t="s">
        <v>81</v>
      </c>
      <c r="Q330" s="82" t="s">
        <v>81</v>
      </c>
      <c r="R330" s="82" t="s">
        <v>81</v>
      </c>
      <c r="S330" s="82" t="s">
        <v>81</v>
      </c>
      <c r="T330" s="82" t="s">
        <v>81</v>
      </c>
      <c r="U330" s="82" t="s">
        <v>81</v>
      </c>
      <c r="V330" s="82" t="s">
        <v>81</v>
      </c>
      <c r="W330" s="82" t="s">
        <v>81</v>
      </c>
      <c r="X330" s="82" t="s">
        <v>81</v>
      </c>
      <c r="Y330" s="82" t="s">
        <v>81</v>
      </c>
      <c r="Z330" s="82" t="s">
        <v>81</v>
      </c>
      <c r="AA330" s="82" t="s">
        <v>81</v>
      </c>
      <c r="AB330" s="82" t="s">
        <v>81</v>
      </c>
      <c r="AC330" s="82" t="s">
        <v>81</v>
      </c>
      <c r="AD330" s="82" t="s">
        <v>81</v>
      </c>
      <c r="AE330" s="82" t="s">
        <v>81</v>
      </c>
      <c r="AF330" s="82" t="s">
        <v>81</v>
      </c>
      <c r="AG330" s="82" t="s">
        <v>81</v>
      </c>
      <c r="AH330" s="82" t="s">
        <v>81</v>
      </c>
      <c r="AI330" s="82" t="s">
        <v>81</v>
      </c>
      <c r="AJ330" s="82" t="s">
        <v>81</v>
      </c>
      <c r="AK330" s="82" t="s">
        <v>81</v>
      </c>
      <c r="AL330" s="82" t="s">
        <v>81</v>
      </c>
      <c r="AM330" s="82" t="s">
        <v>81</v>
      </c>
      <c r="AN330" s="82" t="s">
        <v>81</v>
      </c>
      <c r="AO330" s="82" t="s">
        <v>81</v>
      </c>
      <c r="AP330" s="82" t="s">
        <v>81</v>
      </c>
      <c r="AQ330" s="82" t="s">
        <v>81</v>
      </c>
      <c r="AR330" s="82" t="s">
        <v>81</v>
      </c>
      <c r="AS330" s="82" t="s">
        <v>81</v>
      </c>
      <c r="AT330" s="82" t="s">
        <v>81</v>
      </c>
      <c r="AU330" s="82" t="s">
        <v>81</v>
      </c>
      <c r="AV330" s="82" t="s">
        <v>81</v>
      </c>
      <c r="AW330" s="1" t="s">
        <v>83</v>
      </c>
      <c r="AX330" s="1" t="s">
        <v>83</v>
      </c>
      <c r="AY330" s="1" t="s">
        <v>83</v>
      </c>
      <c r="AZ330" s="1" t="s">
        <v>82</v>
      </c>
      <c r="BA330" s="1" t="s">
        <v>82</v>
      </c>
      <c r="BB330" s="1" t="s">
        <v>82</v>
      </c>
      <c r="BC330" s="1" t="s">
        <v>82</v>
      </c>
      <c r="BD330" s="1" t="s">
        <v>147</v>
      </c>
    </row>
    <row r="331" spans="1:56" ht="70">
      <c r="A331" s="84" t="s">
        <v>732</v>
      </c>
      <c r="B331" s="85" t="s">
        <v>703</v>
      </c>
      <c r="C331" s="89" t="s">
        <v>90</v>
      </c>
      <c r="D331" s="87" t="s">
        <v>733</v>
      </c>
      <c r="E331" s="82" t="s">
        <v>1163</v>
      </c>
      <c r="F331" s="90" t="s">
        <v>73</v>
      </c>
      <c r="G331" s="85" t="s">
        <v>384</v>
      </c>
      <c r="H331" s="85" t="s">
        <v>93</v>
      </c>
      <c r="I331" s="93" t="s">
        <v>94</v>
      </c>
      <c r="J331" s="85" t="s">
        <v>131</v>
      </c>
      <c r="K331" s="85" t="s">
        <v>78</v>
      </c>
      <c r="L331" s="82" t="s">
        <v>81</v>
      </c>
      <c r="M331" s="82" t="s">
        <v>81</v>
      </c>
      <c r="N331" s="82"/>
      <c r="O331" s="82"/>
      <c r="P331" s="82" t="s">
        <v>81</v>
      </c>
      <c r="Q331" s="82" t="s">
        <v>81</v>
      </c>
      <c r="R331" s="82" t="s">
        <v>81</v>
      </c>
      <c r="S331" s="82" t="s">
        <v>81</v>
      </c>
      <c r="T331" s="82" t="s">
        <v>81</v>
      </c>
      <c r="U331" s="82" t="s">
        <v>81</v>
      </c>
      <c r="V331" s="82" t="s">
        <v>81</v>
      </c>
      <c r="W331" s="82" t="s">
        <v>81</v>
      </c>
      <c r="X331" s="82" t="s">
        <v>81</v>
      </c>
      <c r="Y331" s="82" t="s">
        <v>81</v>
      </c>
      <c r="Z331" s="82" t="s">
        <v>81</v>
      </c>
      <c r="AA331" s="82" t="s">
        <v>81</v>
      </c>
      <c r="AB331" s="82" t="s">
        <v>81</v>
      </c>
      <c r="AC331" s="82" t="s">
        <v>81</v>
      </c>
      <c r="AD331" s="82" t="s">
        <v>81</v>
      </c>
      <c r="AE331" s="82" t="s">
        <v>81</v>
      </c>
      <c r="AF331" s="82" t="s">
        <v>81</v>
      </c>
      <c r="AG331" s="82" t="s">
        <v>81</v>
      </c>
      <c r="AH331" s="82" t="s">
        <v>81</v>
      </c>
      <c r="AI331" s="82" t="s">
        <v>81</v>
      </c>
      <c r="AJ331" s="82" t="s">
        <v>81</v>
      </c>
      <c r="AK331" s="82" t="s">
        <v>81</v>
      </c>
      <c r="AL331" s="82" t="s">
        <v>81</v>
      </c>
      <c r="AM331" s="82" t="s">
        <v>81</v>
      </c>
      <c r="AN331" s="82" t="s">
        <v>81</v>
      </c>
      <c r="AO331" s="82" t="s">
        <v>81</v>
      </c>
      <c r="AP331" s="82" t="s">
        <v>81</v>
      </c>
      <c r="AQ331" s="82" t="s">
        <v>81</v>
      </c>
      <c r="AR331" s="82" t="s">
        <v>81</v>
      </c>
      <c r="AS331" s="82" t="s">
        <v>81</v>
      </c>
      <c r="AT331" s="82" t="s">
        <v>81</v>
      </c>
      <c r="AU331" s="82" t="s">
        <v>81</v>
      </c>
      <c r="AV331" s="82" t="s">
        <v>81</v>
      </c>
      <c r="AW331" s="1" t="s">
        <v>82</v>
      </c>
      <c r="AX331" s="1" t="s">
        <v>83</v>
      </c>
      <c r="AY331" s="1" t="s">
        <v>97</v>
      </c>
      <c r="AZ331" s="1" t="s">
        <v>83</v>
      </c>
      <c r="BA331" s="1" t="s">
        <v>83</v>
      </c>
      <c r="BB331" s="1" t="s">
        <v>83</v>
      </c>
      <c r="BC331" s="1" t="s">
        <v>83</v>
      </c>
      <c r="BD331" s="1" t="s">
        <v>147</v>
      </c>
    </row>
    <row r="332" spans="1:56" ht="70">
      <c r="A332" s="84" t="s">
        <v>734</v>
      </c>
      <c r="B332" s="85" t="s">
        <v>703</v>
      </c>
      <c r="C332" s="89" t="s">
        <v>90</v>
      </c>
      <c r="D332" s="87" t="s">
        <v>735</v>
      </c>
      <c r="E332" s="82" t="s">
        <v>1164</v>
      </c>
      <c r="F332" s="90" t="s">
        <v>73</v>
      </c>
      <c r="G332" s="85" t="s">
        <v>384</v>
      </c>
      <c r="H332" s="85" t="s">
        <v>93</v>
      </c>
      <c r="I332" s="93" t="s">
        <v>94</v>
      </c>
      <c r="J332" s="85" t="s">
        <v>131</v>
      </c>
      <c r="K332" s="85" t="s">
        <v>78</v>
      </c>
      <c r="L332" s="82" t="s">
        <v>81</v>
      </c>
      <c r="M332" s="82" t="s">
        <v>81</v>
      </c>
      <c r="N332" s="82"/>
      <c r="O332" s="82"/>
      <c r="P332" s="82" t="s">
        <v>81</v>
      </c>
      <c r="Q332" s="82" t="s">
        <v>81</v>
      </c>
      <c r="R332" s="82" t="s">
        <v>81</v>
      </c>
      <c r="S332" s="82" t="s">
        <v>81</v>
      </c>
      <c r="T332" s="82" t="s">
        <v>81</v>
      </c>
      <c r="U332" s="82" t="s">
        <v>81</v>
      </c>
      <c r="V332" s="82" t="s">
        <v>81</v>
      </c>
      <c r="W332" s="82" t="s">
        <v>81</v>
      </c>
      <c r="X332" s="82" t="s">
        <v>81</v>
      </c>
      <c r="Y332" s="82" t="s">
        <v>81</v>
      </c>
      <c r="Z332" s="82" t="s">
        <v>81</v>
      </c>
      <c r="AA332" s="82" t="s">
        <v>81</v>
      </c>
      <c r="AB332" s="82" t="s">
        <v>81</v>
      </c>
      <c r="AC332" s="82" t="s">
        <v>81</v>
      </c>
      <c r="AD332" s="82" t="s">
        <v>81</v>
      </c>
      <c r="AE332" s="82" t="s">
        <v>81</v>
      </c>
      <c r="AF332" s="82" t="s">
        <v>81</v>
      </c>
      <c r="AG332" s="82" t="s">
        <v>81</v>
      </c>
      <c r="AH332" s="82" t="s">
        <v>81</v>
      </c>
      <c r="AI332" s="82" t="s">
        <v>81</v>
      </c>
      <c r="AJ332" s="82" t="s">
        <v>81</v>
      </c>
      <c r="AK332" s="82" t="s">
        <v>81</v>
      </c>
      <c r="AL332" s="82" t="s">
        <v>81</v>
      </c>
      <c r="AM332" s="82" t="s">
        <v>81</v>
      </c>
      <c r="AN332" s="82" t="s">
        <v>81</v>
      </c>
      <c r="AO332" s="82" t="s">
        <v>81</v>
      </c>
      <c r="AP332" s="82" t="s">
        <v>81</v>
      </c>
      <c r="AQ332" s="82" t="s">
        <v>81</v>
      </c>
      <c r="AR332" s="82" t="s">
        <v>81</v>
      </c>
      <c r="AS332" s="82" t="s">
        <v>81</v>
      </c>
      <c r="AT332" s="82" t="s">
        <v>81</v>
      </c>
      <c r="AU332" s="82" t="s">
        <v>81</v>
      </c>
      <c r="AV332" s="82" t="s">
        <v>81</v>
      </c>
      <c r="AW332" s="1" t="s">
        <v>82</v>
      </c>
      <c r="AX332" s="1" t="s">
        <v>83</v>
      </c>
      <c r="AY332" s="1" t="s">
        <v>83</v>
      </c>
      <c r="AZ332" s="1" t="s">
        <v>83</v>
      </c>
      <c r="BA332" s="1" t="s">
        <v>83</v>
      </c>
      <c r="BB332" s="1" t="s">
        <v>83</v>
      </c>
      <c r="BC332" s="1" t="s">
        <v>83</v>
      </c>
      <c r="BD332" s="1" t="s">
        <v>147</v>
      </c>
    </row>
    <row r="333" spans="1:56" ht="70">
      <c r="A333" s="84" t="s">
        <v>736</v>
      </c>
      <c r="B333" s="85" t="s">
        <v>703</v>
      </c>
      <c r="C333" s="89" t="s">
        <v>90</v>
      </c>
      <c r="D333" s="87" t="s">
        <v>737</v>
      </c>
      <c r="E333" s="82" t="s">
        <v>1165</v>
      </c>
      <c r="F333" s="90" t="s">
        <v>73</v>
      </c>
      <c r="G333" s="85" t="s">
        <v>74</v>
      </c>
      <c r="H333" s="85" t="s">
        <v>75</v>
      </c>
      <c r="I333" s="93" t="s">
        <v>76</v>
      </c>
      <c r="J333" s="85" t="s">
        <v>77</v>
      </c>
      <c r="K333" s="85" t="s">
        <v>109</v>
      </c>
      <c r="L333" s="82"/>
      <c r="M333" s="82"/>
      <c r="N333" s="82"/>
      <c r="O333" s="82"/>
      <c r="P333" s="82" t="s">
        <v>81</v>
      </c>
      <c r="Q333" s="82" t="s">
        <v>81</v>
      </c>
      <c r="R333" s="82" t="s">
        <v>81</v>
      </c>
      <c r="S333" s="82" t="s">
        <v>81</v>
      </c>
      <c r="T333" s="82" t="s">
        <v>81</v>
      </c>
      <c r="U333" s="82" t="s">
        <v>81</v>
      </c>
      <c r="V333" s="82" t="s">
        <v>81</v>
      </c>
      <c r="W333" s="82" t="s">
        <v>81</v>
      </c>
      <c r="X333" s="82" t="s">
        <v>81</v>
      </c>
      <c r="Y333" s="82" t="s">
        <v>81</v>
      </c>
      <c r="Z333" s="82" t="s">
        <v>81</v>
      </c>
      <c r="AA333" s="82" t="s">
        <v>81</v>
      </c>
      <c r="AB333" s="82" t="s">
        <v>81</v>
      </c>
      <c r="AC333" s="82" t="s">
        <v>81</v>
      </c>
      <c r="AD333" s="82" t="s">
        <v>81</v>
      </c>
      <c r="AE333" s="82" t="s">
        <v>81</v>
      </c>
      <c r="AF333" s="82" t="s">
        <v>81</v>
      </c>
      <c r="AG333" s="82" t="s">
        <v>81</v>
      </c>
      <c r="AH333" s="82" t="s">
        <v>81</v>
      </c>
      <c r="AI333" s="82" t="s">
        <v>81</v>
      </c>
      <c r="AJ333" s="82" t="s">
        <v>81</v>
      </c>
      <c r="AK333" s="82" t="s">
        <v>81</v>
      </c>
      <c r="AL333" s="82" t="s">
        <v>81</v>
      </c>
      <c r="AM333" s="82" t="s">
        <v>81</v>
      </c>
      <c r="AN333" s="82" t="s">
        <v>81</v>
      </c>
      <c r="AO333" s="82" t="s">
        <v>81</v>
      </c>
      <c r="AP333" s="82" t="s">
        <v>81</v>
      </c>
      <c r="AQ333" s="82" t="s">
        <v>81</v>
      </c>
      <c r="AR333" s="82" t="s">
        <v>81</v>
      </c>
      <c r="AS333" s="82" t="s">
        <v>81</v>
      </c>
      <c r="AT333" s="82" t="s">
        <v>81</v>
      </c>
      <c r="AU333" s="82" t="s">
        <v>81</v>
      </c>
      <c r="AV333" s="82" t="s">
        <v>81</v>
      </c>
      <c r="AW333" s="1" t="s">
        <v>83</v>
      </c>
      <c r="AX333" s="1" t="s">
        <v>83</v>
      </c>
      <c r="AY333" s="1" t="s">
        <v>83</v>
      </c>
      <c r="AZ333" s="1" t="s">
        <v>83</v>
      </c>
      <c r="BA333" s="1" t="s">
        <v>97</v>
      </c>
      <c r="BB333" s="1" t="s">
        <v>97</v>
      </c>
      <c r="BC333" s="1" t="s">
        <v>97</v>
      </c>
      <c r="BD333" s="1" t="s">
        <v>165</v>
      </c>
    </row>
    <row r="334" spans="1:56" ht="70">
      <c r="A334" s="84" t="s">
        <v>738</v>
      </c>
      <c r="B334" s="85" t="s">
        <v>703</v>
      </c>
      <c r="C334" s="89" t="s">
        <v>90</v>
      </c>
      <c r="D334" s="87" t="s">
        <v>739</v>
      </c>
      <c r="E334" s="82" t="s">
        <v>1166</v>
      </c>
      <c r="F334" s="90" t="s">
        <v>73</v>
      </c>
      <c r="G334" s="85" t="s">
        <v>74</v>
      </c>
      <c r="H334" s="85" t="s">
        <v>75</v>
      </c>
      <c r="I334" s="93" t="s">
        <v>76</v>
      </c>
      <c r="J334" s="85" t="s">
        <v>77</v>
      </c>
      <c r="K334" s="82" t="s">
        <v>78</v>
      </c>
      <c r="L334" s="82" t="s">
        <v>81</v>
      </c>
      <c r="M334" s="82"/>
      <c r="N334" s="82"/>
      <c r="O334" s="82"/>
      <c r="P334" s="82"/>
      <c r="Q334" s="82" t="s">
        <v>81</v>
      </c>
      <c r="R334" s="82" t="s">
        <v>81</v>
      </c>
      <c r="S334" s="82"/>
      <c r="T334" s="82"/>
      <c r="U334" s="82"/>
      <c r="V334" s="82"/>
      <c r="W334" s="82"/>
      <c r="X334" s="82"/>
      <c r="Y334" s="82"/>
      <c r="Z334" s="82"/>
      <c r="AA334" s="82"/>
      <c r="AB334" s="82"/>
      <c r="AC334" s="82"/>
      <c r="AD334" s="82"/>
      <c r="AE334" s="82"/>
      <c r="AF334" s="82" t="s">
        <v>81</v>
      </c>
      <c r="AG334" s="82" t="s">
        <v>81</v>
      </c>
      <c r="AH334" s="82"/>
      <c r="AI334" s="82"/>
      <c r="AJ334" s="82" t="s">
        <v>81</v>
      </c>
      <c r="AK334" s="82" t="s">
        <v>81</v>
      </c>
      <c r="AL334" s="82"/>
      <c r="AM334" s="82"/>
      <c r="AN334" s="82"/>
      <c r="AO334" s="82"/>
      <c r="AP334" s="82"/>
      <c r="AQ334" s="82"/>
      <c r="AR334" s="82"/>
      <c r="AS334" s="82"/>
      <c r="AT334" s="82"/>
      <c r="AU334" s="82"/>
      <c r="AV334" s="82"/>
      <c r="AW334" s="1" t="s">
        <v>82</v>
      </c>
      <c r="AX334" s="1" t="s">
        <v>83</v>
      </c>
      <c r="AY334" s="1" t="s">
        <v>83</v>
      </c>
      <c r="AZ334" s="1" t="s">
        <v>82</v>
      </c>
      <c r="BA334" s="1" t="s">
        <v>82</v>
      </c>
      <c r="BB334" s="1" t="s">
        <v>83</v>
      </c>
      <c r="BC334" s="1" t="s">
        <v>83</v>
      </c>
      <c r="BD334" s="1" t="s">
        <v>147</v>
      </c>
    </row>
    <row r="335" spans="1:56" ht="70">
      <c r="A335" s="84" t="s">
        <v>740</v>
      </c>
      <c r="B335" s="85" t="s">
        <v>703</v>
      </c>
      <c r="C335" s="89" t="s">
        <v>90</v>
      </c>
      <c r="D335" s="87" t="s">
        <v>741</v>
      </c>
      <c r="E335" s="82" t="s">
        <v>1167</v>
      </c>
      <c r="F335" s="90" t="s">
        <v>73</v>
      </c>
      <c r="G335" s="85" t="s">
        <v>74</v>
      </c>
      <c r="H335" s="85" t="s">
        <v>75</v>
      </c>
      <c r="I335" s="93" t="s">
        <v>76</v>
      </c>
      <c r="J335" s="85" t="s">
        <v>77</v>
      </c>
      <c r="K335" s="82" t="s">
        <v>78</v>
      </c>
      <c r="L335" s="82"/>
      <c r="M335" s="82" t="s">
        <v>81</v>
      </c>
      <c r="N335" s="82"/>
      <c r="O335" s="82"/>
      <c r="P335" s="82"/>
      <c r="Q335" s="82"/>
      <c r="R335" s="82" t="s">
        <v>81</v>
      </c>
      <c r="S335" s="82"/>
      <c r="T335" s="82"/>
      <c r="U335" s="82"/>
      <c r="V335" s="82"/>
      <c r="W335" s="82"/>
      <c r="X335" s="82"/>
      <c r="Y335" s="82"/>
      <c r="Z335" s="82"/>
      <c r="AA335" s="82"/>
      <c r="AB335" s="82"/>
      <c r="AC335" s="82"/>
      <c r="AD335" s="82"/>
      <c r="AE335" s="82"/>
      <c r="AF335" s="82"/>
      <c r="AG335" s="82"/>
      <c r="AH335" s="82"/>
      <c r="AI335" s="82"/>
      <c r="AJ335" s="82" t="s">
        <v>81</v>
      </c>
      <c r="AK335" s="82" t="s">
        <v>81</v>
      </c>
      <c r="AL335" s="82" t="s">
        <v>81</v>
      </c>
      <c r="AM335" s="82"/>
      <c r="AN335" s="82"/>
      <c r="AO335" s="82"/>
      <c r="AP335" s="82"/>
      <c r="AQ335" s="82"/>
      <c r="AR335" s="82"/>
      <c r="AS335" s="82"/>
      <c r="AT335" s="82"/>
      <c r="AU335" s="82"/>
      <c r="AV335" s="82"/>
      <c r="AW335" s="1" t="s">
        <v>82</v>
      </c>
      <c r="AX335" s="1" t="s">
        <v>83</v>
      </c>
      <c r="AY335" s="1" t="s">
        <v>97</v>
      </c>
      <c r="AZ335" s="1" t="s">
        <v>83</v>
      </c>
      <c r="BA335" s="1" t="s">
        <v>83</v>
      </c>
      <c r="BB335" s="1" t="s">
        <v>83</v>
      </c>
      <c r="BC335" s="1" t="s">
        <v>83</v>
      </c>
      <c r="BD335" s="1" t="s">
        <v>147</v>
      </c>
    </row>
    <row r="336" spans="1:56" ht="70">
      <c r="A336" s="84" t="s">
        <v>742</v>
      </c>
      <c r="B336" s="85" t="s">
        <v>703</v>
      </c>
      <c r="C336" s="89" t="s">
        <v>90</v>
      </c>
      <c r="D336" s="87" t="s">
        <v>743</v>
      </c>
      <c r="E336" s="82" t="s">
        <v>1168</v>
      </c>
      <c r="F336" s="90" t="s">
        <v>73</v>
      </c>
      <c r="G336" s="85" t="s">
        <v>74</v>
      </c>
      <c r="H336" s="85" t="s">
        <v>75</v>
      </c>
      <c r="I336" s="93" t="s">
        <v>76</v>
      </c>
      <c r="J336" s="85" t="s">
        <v>77</v>
      </c>
      <c r="K336" s="82" t="s">
        <v>78</v>
      </c>
      <c r="L336" s="82" t="s">
        <v>81</v>
      </c>
      <c r="M336" s="82" t="s">
        <v>81</v>
      </c>
      <c r="N336" s="82"/>
      <c r="O336" s="82"/>
      <c r="P336" s="82"/>
      <c r="Q336" s="82"/>
      <c r="R336" s="82" t="s">
        <v>81</v>
      </c>
      <c r="S336" s="82"/>
      <c r="T336" s="82"/>
      <c r="U336" s="82"/>
      <c r="V336" s="82"/>
      <c r="W336" s="82"/>
      <c r="X336" s="82"/>
      <c r="Y336" s="82"/>
      <c r="Z336" s="82"/>
      <c r="AA336" s="82"/>
      <c r="AB336" s="82"/>
      <c r="AC336" s="82"/>
      <c r="AD336" s="82"/>
      <c r="AE336" s="82"/>
      <c r="AF336" s="82"/>
      <c r="AG336" s="82"/>
      <c r="AH336" s="82"/>
      <c r="AI336" s="82"/>
      <c r="AJ336" s="82" t="s">
        <v>81</v>
      </c>
      <c r="AK336" s="82" t="s">
        <v>81</v>
      </c>
      <c r="AL336" s="82" t="s">
        <v>81</v>
      </c>
      <c r="AM336" s="82" t="s">
        <v>81</v>
      </c>
      <c r="AN336" s="82"/>
      <c r="AO336" s="82"/>
      <c r="AP336" s="82"/>
      <c r="AQ336" s="82"/>
      <c r="AR336" s="82"/>
      <c r="AS336" s="82"/>
      <c r="AT336" s="82"/>
      <c r="AU336" s="82"/>
      <c r="AV336" s="82"/>
      <c r="AW336" s="1" t="s">
        <v>83</v>
      </c>
      <c r="AX336" s="1" t="s">
        <v>83</v>
      </c>
      <c r="AY336" s="1" t="s">
        <v>83</v>
      </c>
      <c r="AZ336" s="1" t="s">
        <v>82</v>
      </c>
      <c r="BA336" s="1" t="s">
        <v>82</v>
      </c>
      <c r="BB336" s="1" t="s">
        <v>82</v>
      </c>
      <c r="BC336" s="1" t="s">
        <v>82</v>
      </c>
      <c r="BD336" s="1" t="s">
        <v>147</v>
      </c>
    </row>
    <row r="337" spans="1:57" ht="28">
      <c r="A337" s="84" t="s">
        <v>744</v>
      </c>
      <c r="B337" s="85" t="s">
        <v>703</v>
      </c>
      <c r="C337" s="89" t="s">
        <v>90</v>
      </c>
      <c r="D337" s="87" t="s">
        <v>745</v>
      </c>
      <c r="E337" s="82" t="s">
        <v>1169</v>
      </c>
      <c r="F337" s="90" t="s">
        <v>73</v>
      </c>
      <c r="G337" s="85" t="s">
        <v>74</v>
      </c>
      <c r="H337" s="85" t="s">
        <v>75</v>
      </c>
      <c r="I337" s="93" t="s">
        <v>94</v>
      </c>
      <c r="J337" s="85" t="s">
        <v>131</v>
      </c>
      <c r="K337" s="85" t="s">
        <v>125</v>
      </c>
      <c r="L337" s="82" t="s">
        <v>81</v>
      </c>
      <c r="M337" s="82" t="s">
        <v>81</v>
      </c>
      <c r="N337" s="82"/>
      <c r="O337" s="82"/>
      <c r="P337" s="82"/>
      <c r="Q337" s="82"/>
      <c r="R337" s="82" t="s">
        <v>81</v>
      </c>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t="s">
        <v>81</v>
      </c>
      <c r="AS337" s="82" t="s">
        <v>81</v>
      </c>
      <c r="AT337" s="82"/>
      <c r="AU337" s="82"/>
      <c r="AV337" s="82"/>
      <c r="AW337" s="1" t="s">
        <v>82</v>
      </c>
      <c r="AX337" s="1" t="s">
        <v>83</v>
      </c>
      <c r="AY337" s="1" t="s">
        <v>83</v>
      </c>
      <c r="AZ337" s="1" t="s">
        <v>83</v>
      </c>
      <c r="BA337" s="1" t="s">
        <v>83</v>
      </c>
      <c r="BB337" s="1" t="s">
        <v>83</v>
      </c>
      <c r="BC337" s="1" t="s">
        <v>83</v>
      </c>
      <c r="BD337" s="1" t="s">
        <v>165</v>
      </c>
      <c r="BE337" s="1" t="s">
        <v>746</v>
      </c>
    </row>
    <row r="338" spans="1:57" ht="56">
      <c r="A338" s="84" t="s">
        <v>747</v>
      </c>
      <c r="B338" s="85" t="s">
        <v>703</v>
      </c>
      <c r="C338" s="89" t="s">
        <v>90</v>
      </c>
      <c r="D338" s="87" t="s">
        <v>748</v>
      </c>
      <c r="E338" s="82" t="s">
        <v>1170</v>
      </c>
      <c r="F338" s="90" t="s">
        <v>73</v>
      </c>
      <c r="G338" s="85" t="s">
        <v>74</v>
      </c>
      <c r="H338" s="85" t="s">
        <v>92</v>
      </c>
      <c r="I338" s="93" t="s">
        <v>94</v>
      </c>
      <c r="J338" s="93" t="s">
        <v>95</v>
      </c>
      <c r="K338" s="85" t="s">
        <v>96</v>
      </c>
      <c r="L338" s="82" t="s">
        <v>81</v>
      </c>
      <c r="M338" s="82" t="s">
        <v>81</v>
      </c>
      <c r="N338" s="82"/>
      <c r="O338" s="82"/>
      <c r="P338" s="82" t="s">
        <v>81</v>
      </c>
      <c r="Q338" s="82" t="s">
        <v>81</v>
      </c>
      <c r="R338" s="82" t="s">
        <v>81</v>
      </c>
      <c r="S338" s="82" t="s">
        <v>81</v>
      </c>
      <c r="T338" s="82" t="s">
        <v>81</v>
      </c>
      <c r="U338" s="82" t="s">
        <v>81</v>
      </c>
      <c r="V338" s="82" t="s">
        <v>81</v>
      </c>
      <c r="W338" s="82" t="s">
        <v>81</v>
      </c>
      <c r="X338" s="82" t="s">
        <v>81</v>
      </c>
      <c r="Y338" s="82" t="s">
        <v>81</v>
      </c>
      <c r="Z338" s="82" t="s">
        <v>81</v>
      </c>
      <c r="AA338" s="82" t="s">
        <v>81</v>
      </c>
      <c r="AB338" s="82" t="s">
        <v>81</v>
      </c>
      <c r="AC338" s="82" t="s">
        <v>81</v>
      </c>
      <c r="AD338" s="82" t="s">
        <v>81</v>
      </c>
      <c r="AE338" s="82" t="s">
        <v>81</v>
      </c>
      <c r="AF338" s="82" t="s">
        <v>81</v>
      </c>
      <c r="AG338" s="82" t="s">
        <v>81</v>
      </c>
      <c r="AH338" s="82" t="s">
        <v>81</v>
      </c>
      <c r="AI338" s="82" t="s">
        <v>81</v>
      </c>
      <c r="AJ338" s="82" t="s">
        <v>81</v>
      </c>
      <c r="AK338" s="82" t="s">
        <v>81</v>
      </c>
      <c r="AL338" s="82" t="s">
        <v>81</v>
      </c>
      <c r="AM338" s="82" t="s">
        <v>81</v>
      </c>
      <c r="AN338" s="82" t="s">
        <v>81</v>
      </c>
      <c r="AO338" s="82" t="s">
        <v>81</v>
      </c>
      <c r="AP338" s="82" t="s">
        <v>81</v>
      </c>
      <c r="AQ338" s="82" t="s">
        <v>81</v>
      </c>
      <c r="AR338" s="82" t="s">
        <v>81</v>
      </c>
      <c r="AS338" s="82" t="s">
        <v>81</v>
      </c>
      <c r="AT338" s="82" t="s">
        <v>81</v>
      </c>
      <c r="AU338" s="82" t="s">
        <v>81</v>
      </c>
      <c r="AV338" s="82" t="s">
        <v>81</v>
      </c>
      <c r="AW338" s="1" t="s">
        <v>82</v>
      </c>
      <c r="AX338" s="1" t="s">
        <v>83</v>
      </c>
      <c r="AY338" s="1" t="s">
        <v>83</v>
      </c>
      <c r="AZ338" s="1" t="s">
        <v>82</v>
      </c>
      <c r="BA338" s="1" t="s">
        <v>83</v>
      </c>
      <c r="BB338" s="1" t="s">
        <v>83</v>
      </c>
      <c r="BC338" s="1" t="s">
        <v>83</v>
      </c>
      <c r="BD338" s="1" t="s">
        <v>147</v>
      </c>
      <c r="BE338" s="1" t="s">
        <v>749</v>
      </c>
    </row>
    <row r="339" spans="1:57" ht="70">
      <c r="A339" s="84" t="s">
        <v>750</v>
      </c>
      <c r="B339" s="85" t="s">
        <v>703</v>
      </c>
      <c r="C339" s="89" t="s">
        <v>90</v>
      </c>
      <c r="D339" s="87" t="s">
        <v>751</v>
      </c>
      <c r="E339" s="82" t="s">
        <v>1171</v>
      </c>
      <c r="F339" s="90" t="s">
        <v>73</v>
      </c>
      <c r="G339" s="85" t="s">
        <v>384</v>
      </c>
      <c r="H339" s="85" t="s">
        <v>93</v>
      </c>
      <c r="I339" s="93" t="s">
        <v>94</v>
      </c>
      <c r="J339" s="85" t="s">
        <v>131</v>
      </c>
      <c r="K339" s="85" t="s">
        <v>426</v>
      </c>
      <c r="L339" s="82" t="s">
        <v>81</v>
      </c>
      <c r="M339" s="82" t="s">
        <v>81</v>
      </c>
      <c r="N339" s="82"/>
      <c r="O339" s="82"/>
      <c r="P339" s="82" t="s">
        <v>81</v>
      </c>
      <c r="Q339" s="82" t="s">
        <v>81</v>
      </c>
      <c r="R339" s="82" t="s">
        <v>81</v>
      </c>
      <c r="S339" s="82" t="s">
        <v>81</v>
      </c>
      <c r="T339" s="82" t="s">
        <v>81</v>
      </c>
      <c r="U339" s="82" t="s">
        <v>81</v>
      </c>
      <c r="V339" s="82" t="s">
        <v>81</v>
      </c>
      <c r="W339" s="82" t="s">
        <v>81</v>
      </c>
      <c r="X339" s="82" t="s">
        <v>81</v>
      </c>
      <c r="Y339" s="82" t="s">
        <v>81</v>
      </c>
      <c r="Z339" s="82" t="s">
        <v>81</v>
      </c>
      <c r="AA339" s="82" t="s">
        <v>81</v>
      </c>
      <c r="AB339" s="82" t="s">
        <v>81</v>
      </c>
      <c r="AC339" s="82" t="s">
        <v>81</v>
      </c>
      <c r="AD339" s="82" t="s">
        <v>81</v>
      </c>
      <c r="AE339" s="82" t="s">
        <v>81</v>
      </c>
      <c r="AF339" s="82" t="s">
        <v>81</v>
      </c>
      <c r="AG339" s="82" t="s">
        <v>81</v>
      </c>
      <c r="AH339" s="82" t="s">
        <v>81</v>
      </c>
      <c r="AI339" s="82" t="s">
        <v>81</v>
      </c>
      <c r="AJ339" s="82" t="s">
        <v>81</v>
      </c>
      <c r="AK339" s="82" t="s">
        <v>81</v>
      </c>
      <c r="AL339" s="82" t="s">
        <v>81</v>
      </c>
      <c r="AM339" s="82" t="s">
        <v>81</v>
      </c>
      <c r="AN339" s="82" t="s">
        <v>81</v>
      </c>
      <c r="AO339" s="82" t="s">
        <v>81</v>
      </c>
      <c r="AP339" s="82" t="s">
        <v>81</v>
      </c>
      <c r="AQ339" s="82" t="s">
        <v>81</v>
      </c>
      <c r="AR339" s="82" t="s">
        <v>81</v>
      </c>
      <c r="AS339" s="82" t="s">
        <v>81</v>
      </c>
      <c r="AT339" s="82" t="s">
        <v>81</v>
      </c>
      <c r="AU339" s="82" t="s">
        <v>81</v>
      </c>
      <c r="AV339" s="82" t="s">
        <v>81</v>
      </c>
      <c r="AW339" s="1" t="s">
        <v>97</v>
      </c>
      <c r="AX339" s="1" t="s">
        <v>97</v>
      </c>
      <c r="AY339" s="1" t="s">
        <v>97</v>
      </c>
      <c r="AZ339" s="1" t="s">
        <v>83</v>
      </c>
      <c r="BA339" s="1" t="s">
        <v>83</v>
      </c>
      <c r="BB339" s="1" t="s">
        <v>97</v>
      </c>
      <c r="BC339" s="1" t="s">
        <v>97</v>
      </c>
      <c r="BD339" s="1" t="s">
        <v>147</v>
      </c>
    </row>
    <row r="340" spans="1:57" ht="70">
      <c r="A340" s="84" t="s">
        <v>752</v>
      </c>
      <c r="B340" s="85" t="s">
        <v>703</v>
      </c>
      <c r="C340" s="89" t="s">
        <v>90</v>
      </c>
      <c r="D340" s="87" t="s">
        <v>753</v>
      </c>
      <c r="E340" s="82" t="s">
        <v>1301</v>
      </c>
      <c r="F340" s="90" t="s">
        <v>73</v>
      </c>
      <c r="G340" s="85" t="s">
        <v>74</v>
      </c>
      <c r="H340" s="85" t="s">
        <v>93</v>
      </c>
      <c r="I340" s="93" t="s">
        <v>94</v>
      </c>
      <c r="J340" s="85" t="s">
        <v>131</v>
      </c>
      <c r="K340" s="82" t="s">
        <v>78</v>
      </c>
      <c r="L340" s="82" t="s">
        <v>81</v>
      </c>
      <c r="M340" s="82" t="s">
        <v>81</v>
      </c>
      <c r="N340" s="82"/>
      <c r="O340" s="82"/>
      <c r="P340" s="82" t="s">
        <v>81</v>
      </c>
      <c r="Q340" s="82" t="s">
        <v>81</v>
      </c>
      <c r="R340" s="82" t="s">
        <v>81</v>
      </c>
      <c r="S340" s="82" t="s">
        <v>81</v>
      </c>
      <c r="T340" s="82" t="s">
        <v>81</v>
      </c>
      <c r="U340" s="82" t="s">
        <v>81</v>
      </c>
      <c r="V340" s="82" t="s">
        <v>81</v>
      </c>
      <c r="W340" s="82" t="s">
        <v>81</v>
      </c>
      <c r="X340" s="82" t="s">
        <v>81</v>
      </c>
      <c r="Y340" s="82" t="s">
        <v>81</v>
      </c>
      <c r="Z340" s="82" t="s">
        <v>81</v>
      </c>
      <c r="AA340" s="82" t="s">
        <v>81</v>
      </c>
      <c r="AB340" s="82" t="s">
        <v>81</v>
      </c>
      <c r="AC340" s="82" t="s">
        <v>81</v>
      </c>
      <c r="AD340" s="82" t="s">
        <v>81</v>
      </c>
      <c r="AE340" s="82" t="s">
        <v>81</v>
      </c>
      <c r="AF340" s="82" t="s">
        <v>81</v>
      </c>
      <c r="AG340" s="82" t="s">
        <v>81</v>
      </c>
      <c r="AH340" s="82" t="s">
        <v>81</v>
      </c>
      <c r="AI340" s="82" t="s">
        <v>81</v>
      </c>
      <c r="AJ340" s="82" t="s">
        <v>81</v>
      </c>
      <c r="AK340" s="82" t="s">
        <v>81</v>
      </c>
      <c r="AL340" s="82" t="s">
        <v>81</v>
      </c>
      <c r="AM340" s="82" t="s">
        <v>81</v>
      </c>
      <c r="AN340" s="82" t="s">
        <v>81</v>
      </c>
      <c r="AO340" s="82" t="s">
        <v>81</v>
      </c>
      <c r="AP340" s="82" t="s">
        <v>81</v>
      </c>
      <c r="AQ340" s="82" t="s">
        <v>81</v>
      </c>
      <c r="AR340" s="82" t="s">
        <v>81</v>
      </c>
      <c r="AS340" s="82" t="s">
        <v>81</v>
      </c>
      <c r="AT340" s="82" t="s">
        <v>81</v>
      </c>
      <c r="AU340" s="82" t="s">
        <v>81</v>
      </c>
      <c r="AV340" s="82" t="s">
        <v>81</v>
      </c>
      <c r="AW340" s="1" t="s">
        <v>83</v>
      </c>
      <c r="AX340" s="1" t="s">
        <v>83</v>
      </c>
      <c r="AY340" s="1" t="s">
        <v>83</v>
      </c>
      <c r="AZ340" s="1" t="s">
        <v>83</v>
      </c>
      <c r="BA340" s="1" t="s">
        <v>83</v>
      </c>
      <c r="BB340" s="1" t="s">
        <v>83</v>
      </c>
      <c r="BC340" s="1" t="s">
        <v>83</v>
      </c>
      <c r="BD340" s="1" t="s">
        <v>165</v>
      </c>
    </row>
    <row r="341" spans="1:57" ht="28" hidden="1">
      <c r="A341" s="84" t="s">
        <v>86</v>
      </c>
      <c r="B341" s="85" t="s">
        <v>703</v>
      </c>
      <c r="C341" s="89"/>
      <c r="D341" s="87" t="s">
        <v>80</v>
      </c>
      <c r="E341" s="82" t="s">
        <v>1111</v>
      </c>
      <c r="F341" s="85"/>
      <c r="G341" s="85" t="s">
        <v>74</v>
      </c>
      <c r="H341" s="85" t="s">
        <v>93</v>
      </c>
      <c r="I341" s="93" t="s">
        <v>94</v>
      </c>
      <c r="J341" s="93"/>
      <c r="K341" s="85"/>
      <c r="L341" s="82"/>
      <c r="M341" s="82"/>
      <c r="N341" s="82"/>
      <c r="O341" s="82"/>
      <c r="P341" s="82"/>
      <c r="Q341" s="82"/>
      <c r="R341" s="82"/>
      <c r="S341" s="82"/>
      <c r="T341" s="82"/>
      <c r="U341" s="82"/>
      <c r="V341" s="82"/>
      <c r="W341" s="82"/>
      <c r="X341" s="82"/>
      <c r="Y341" s="82"/>
      <c r="Z341" s="82"/>
      <c r="AA341" s="82"/>
      <c r="AB341" s="82"/>
      <c r="AC341" s="82"/>
      <c r="AD341" s="82"/>
      <c r="AE341" s="82"/>
      <c r="AF341" s="82"/>
      <c r="AG341" s="82"/>
      <c r="AH341" s="82"/>
      <c r="AI341" s="82"/>
      <c r="AJ341" s="82"/>
      <c r="AK341" s="82"/>
      <c r="AL341" s="82"/>
      <c r="AM341" s="82"/>
      <c r="AN341" s="82"/>
      <c r="AO341" s="82"/>
      <c r="AP341" s="82"/>
      <c r="AQ341" s="82"/>
      <c r="AR341" s="82"/>
      <c r="AS341" s="82"/>
      <c r="AT341" s="82"/>
      <c r="AU341" s="82"/>
      <c r="AV341" s="82"/>
    </row>
    <row r="342" spans="1:57" ht="56">
      <c r="A342" s="84" t="s">
        <v>754</v>
      </c>
      <c r="B342" s="85" t="s">
        <v>703</v>
      </c>
      <c r="C342" s="89" t="s">
        <v>90</v>
      </c>
      <c r="D342" s="87" t="s">
        <v>755</v>
      </c>
      <c r="E342" s="82" t="s">
        <v>1172</v>
      </c>
      <c r="F342" s="90" t="s">
        <v>73</v>
      </c>
      <c r="G342" s="85" t="s">
        <v>74</v>
      </c>
      <c r="H342" s="85" t="s">
        <v>93</v>
      </c>
      <c r="I342" s="93" t="s">
        <v>76</v>
      </c>
      <c r="J342" s="85" t="s">
        <v>77</v>
      </c>
      <c r="K342" s="85" t="s">
        <v>160</v>
      </c>
      <c r="L342" s="82" t="s">
        <v>81</v>
      </c>
      <c r="M342" s="82" t="s">
        <v>81</v>
      </c>
      <c r="N342" s="82"/>
      <c r="O342" s="82"/>
      <c r="P342" s="82"/>
      <c r="Q342" s="82" t="s">
        <v>81</v>
      </c>
      <c r="R342" s="82" t="s">
        <v>81</v>
      </c>
      <c r="S342" s="82"/>
      <c r="T342" s="82"/>
      <c r="U342" s="82"/>
      <c r="V342" s="82"/>
      <c r="W342" s="82"/>
      <c r="X342" s="82"/>
      <c r="Y342" s="82"/>
      <c r="Z342" s="82"/>
      <c r="AA342" s="82"/>
      <c r="AB342" s="82"/>
      <c r="AC342" s="82"/>
      <c r="AD342" s="82"/>
      <c r="AE342" s="82"/>
      <c r="AF342" s="82"/>
      <c r="AG342" s="82"/>
      <c r="AH342" s="82" t="s">
        <v>81</v>
      </c>
      <c r="AI342" s="82" t="s">
        <v>81</v>
      </c>
      <c r="AJ342" s="82"/>
      <c r="AK342" s="82"/>
      <c r="AL342" s="82"/>
      <c r="AM342" s="82"/>
      <c r="AN342" s="82"/>
      <c r="AO342" s="82"/>
      <c r="AP342" s="82"/>
      <c r="AQ342" s="82"/>
      <c r="AR342" s="82"/>
      <c r="AS342" s="82"/>
      <c r="AT342" s="82"/>
      <c r="AU342" s="82"/>
      <c r="AV342" s="82"/>
      <c r="AW342" s="1" t="s">
        <v>83</v>
      </c>
      <c r="AX342" s="1" t="s">
        <v>83</v>
      </c>
      <c r="AY342" s="1" t="s">
        <v>83</v>
      </c>
      <c r="AZ342" s="1" t="s">
        <v>82</v>
      </c>
      <c r="BA342" s="1" t="s">
        <v>83</v>
      </c>
      <c r="BB342" s="1" t="s">
        <v>83</v>
      </c>
      <c r="BC342" s="1" t="s">
        <v>83</v>
      </c>
      <c r="BD342" s="1" t="s">
        <v>165</v>
      </c>
    </row>
    <row r="343" spans="1:57" ht="70">
      <c r="A343" s="84" t="s">
        <v>756</v>
      </c>
      <c r="B343" s="85" t="s">
        <v>703</v>
      </c>
      <c r="C343" s="89" t="s">
        <v>90</v>
      </c>
      <c r="D343" s="87" t="s">
        <v>757</v>
      </c>
      <c r="E343" s="82" t="s">
        <v>1173</v>
      </c>
      <c r="F343" s="90" t="s">
        <v>73</v>
      </c>
      <c r="G343" s="85" t="s">
        <v>74</v>
      </c>
      <c r="H343" s="85" t="s">
        <v>93</v>
      </c>
      <c r="I343" s="93" t="s">
        <v>94</v>
      </c>
      <c r="J343" s="85" t="s">
        <v>131</v>
      </c>
      <c r="K343" s="85" t="s">
        <v>78</v>
      </c>
      <c r="L343" s="82"/>
      <c r="M343" s="82"/>
      <c r="N343" s="82"/>
      <c r="O343" s="82"/>
      <c r="P343" s="82" t="s">
        <v>81</v>
      </c>
      <c r="Q343" s="82"/>
      <c r="R343" s="82"/>
      <c r="S343" s="82"/>
      <c r="T343" s="82"/>
      <c r="U343" s="82"/>
      <c r="V343" s="82"/>
      <c r="W343" s="82"/>
      <c r="X343" s="82"/>
      <c r="Y343" s="82"/>
      <c r="Z343" s="82"/>
      <c r="AA343" s="82"/>
      <c r="AB343" s="82"/>
      <c r="AC343" s="82"/>
      <c r="AD343" s="82"/>
      <c r="AE343" s="82"/>
      <c r="AF343" s="82"/>
      <c r="AG343" s="82"/>
      <c r="AH343" s="82"/>
      <c r="AI343" s="82"/>
      <c r="AJ343" s="82"/>
      <c r="AK343" s="82"/>
      <c r="AL343" s="82"/>
      <c r="AM343" s="82"/>
      <c r="AN343" s="82"/>
      <c r="AO343" s="82"/>
      <c r="AP343" s="82"/>
      <c r="AQ343" s="82"/>
      <c r="AR343" s="82"/>
      <c r="AS343" s="82"/>
      <c r="AT343" s="82"/>
      <c r="AU343" s="82"/>
      <c r="AV343" s="82"/>
      <c r="AW343" s="1" t="s">
        <v>82</v>
      </c>
      <c r="AX343" s="1" t="s">
        <v>83</v>
      </c>
      <c r="AY343" s="1" t="s">
        <v>83</v>
      </c>
      <c r="AZ343" s="1" t="s">
        <v>83</v>
      </c>
      <c r="BA343" s="1" t="s">
        <v>83</v>
      </c>
      <c r="BB343" s="1" t="s">
        <v>83</v>
      </c>
      <c r="BC343" s="1" t="s">
        <v>83</v>
      </c>
      <c r="BD343" s="1" t="s">
        <v>165</v>
      </c>
    </row>
    <row r="344" spans="1:57" ht="42">
      <c r="A344" s="84" t="s">
        <v>758</v>
      </c>
      <c r="B344" s="85" t="s">
        <v>759</v>
      </c>
      <c r="C344" s="89" t="s">
        <v>90</v>
      </c>
      <c r="D344" s="87" t="s">
        <v>760</v>
      </c>
      <c r="E344" s="82" t="s">
        <v>1302</v>
      </c>
      <c r="F344" s="90" t="s">
        <v>73</v>
      </c>
      <c r="G344" s="85" t="s">
        <v>384</v>
      </c>
      <c r="H344" s="85" t="s">
        <v>93</v>
      </c>
      <c r="I344" s="85" t="s">
        <v>76</v>
      </c>
      <c r="J344" s="85" t="s">
        <v>77</v>
      </c>
      <c r="K344" s="85" t="s">
        <v>160</v>
      </c>
      <c r="L344" s="82"/>
      <c r="M344" s="82"/>
      <c r="N344" s="82"/>
      <c r="O344" s="82"/>
      <c r="P344" s="82" t="s">
        <v>81</v>
      </c>
      <c r="Q344" s="82" t="s">
        <v>81</v>
      </c>
      <c r="R344" s="82" t="s">
        <v>81</v>
      </c>
      <c r="S344" s="82" t="s">
        <v>81</v>
      </c>
      <c r="T344" s="82"/>
      <c r="U344" s="82"/>
      <c r="V344" s="82" t="s">
        <v>81</v>
      </c>
      <c r="W344" s="82"/>
      <c r="X344" s="82"/>
      <c r="Y344" s="82" t="s">
        <v>81</v>
      </c>
      <c r="Z344" s="82"/>
      <c r="AA344" s="82"/>
      <c r="AB344" s="82"/>
      <c r="AC344" s="82"/>
      <c r="AD344" s="82" t="s">
        <v>81</v>
      </c>
      <c r="AE344" s="82"/>
      <c r="AF344" s="82"/>
      <c r="AG344" s="82"/>
      <c r="AH344" s="82"/>
      <c r="AI344" s="82"/>
      <c r="AJ344" s="82"/>
      <c r="AK344" s="82"/>
      <c r="AL344" s="82"/>
      <c r="AM344" s="82" t="s">
        <v>81</v>
      </c>
      <c r="AN344" s="82"/>
      <c r="AO344" s="82"/>
      <c r="AP344" s="82" t="s">
        <v>81</v>
      </c>
      <c r="AQ344" s="82"/>
      <c r="AR344" s="82"/>
      <c r="AS344" s="82"/>
      <c r="AT344" s="82"/>
      <c r="AU344" s="82"/>
      <c r="AV344" s="82"/>
      <c r="AW344" s="1" t="s">
        <v>97</v>
      </c>
      <c r="AX344" s="1" t="s">
        <v>97</v>
      </c>
      <c r="AY344" s="1" t="s">
        <v>97</v>
      </c>
      <c r="AZ344" s="1" t="s">
        <v>82</v>
      </c>
      <c r="BA344" s="1" t="s">
        <v>82</v>
      </c>
      <c r="BB344" s="1" t="s">
        <v>82</v>
      </c>
      <c r="BC344" s="1" t="s">
        <v>83</v>
      </c>
      <c r="BD344" s="1" t="s">
        <v>84</v>
      </c>
    </row>
    <row r="345" spans="1:57" ht="42">
      <c r="A345" s="84" t="s">
        <v>761</v>
      </c>
      <c r="B345" s="85" t="s">
        <v>759</v>
      </c>
      <c r="C345" s="89" t="s">
        <v>90</v>
      </c>
      <c r="D345" s="87" t="s">
        <v>762</v>
      </c>
      <c r="E345" s="82" t="s">
        <v>1302</v>
      </c>
      <c r="F345" s="90" t="s">
        <v>73</v>
      </c>
      <c r="G345" s="85" t="s">
        <v>384</v>
      </c>
      <c r="H345" s="85" t="s">
        <v>93</v>
      </c>
      <c r="I345" s="85" t="s">
        <v>76</v>
      </c>
      <c r="J345" s="85" t="s">
        <v>77</v>
      </c>
      <c r="K345" s="85" t="s">
        <v>160</v>
      </c>
      <c r="L345" s="82"/>
      <c r="M345" s="82"/>
      <c r="N345" s="82"/>
      <c r="O345" s="82"/>
      <c r="P345" s="82" t="s">
        <v>81</v>
      </c>
      <c r="Q345" s="82" t="s">
        <v>81</v>
      </c>
      <c r="R345" s="82" t="s">
        <v>81</v>
      </c>
      <c r="S345" s="82" t="s">
        <v>81</v>
      </c>
      <c r="T345" s="82"/>
      <c r="U345" s="82"/>
      <c r="V345" s="82"/>
      <c r="W345" s="82"/>
      <c r="X345" s="82"/>
      <c r="Y345" s="82"/>
      <c r="Z345" s="82" t="s">
        <v>81</v>
      </c>
      <c r="AA345" s="82"/>
      <c r="AB345" s="82"/>
      <c r="AC345" s="82" t="s">
        <v>81</v>
      </c>
      <c r="AD345" s="82"/>
      <c r="AE345" s="82" t="s">
        <v>81</v>
      </c>
      <c r="AF345" s="82"/>
      <c r="AG345" s="82"/>
      <c r="AH345" s="82"/>
      <c r="AI345" s="82"/>
      <c r="AJ345" s="82"/>
      <c r="AK345" s="82"/>
      <c r="AL345" s="82"/>
      <c r="AM345" s="82"/>
      <c r="AN345" s="82"/>
      <c r="AO345" s="82"/>
      <c r="AP345" s="82"/>
      <c r="AQ345" s="82"/>
      <c r="AR345" s="82" t="s">
        <v>81</v>
      </c>
      <c r="AS345" s="82"/>
      <c r="AT345" s="82"/>
      <c r="AU345" s="82"/>
      <c r="AV345" s="82"/>
      <c r="AW345" s="1" t="s">
        <v>97</v>
      </c>
      <c r="AX345" s="1" t="s">
        <v>97</v>
      </c>
      <c r="AY345" s="1" t="s">
        <v>97</v>
      </c>
      <c r="AZ345" s="1" t="s">
        <v>82</v>
      </c>
      <c r="BA345" s="1" t="s">
        <v>82</v>
      </c>
      <c r="BB345" s="1" t="s">
        <v>82</v>
      </c>
      <c r="BC345" s="1" t="s">
        <v>83</v>
      </c>
      <c r="BD345" s="1" t="s">
        <v>84</v>
      </c>
    </row>
    <row r="346" spans="1:57" ht="42">
      <c r="A346" s="84" t="s">
        <v>763</v>
      </c>
      <c r="B346" s="85" t="s">
        <v>759</v>
      </c>
      <c r="C346" s="89" t="s">
        <v>90</v>
      </c>
      <c r="D346" s="87" t="s">
        <v>764</v>
      </c>
      <c r="E346" s="82" t="s">
        <v>1303</v>
      </c>
      <c r="F346" s="90" t="s">
        <v>73</v>
      </c>
      <c r="G346" s="85" t="s">
        <v>384</v>
      </c>
      <c r="H346" s="85" t="s">
        <v>93</v>
      </c>
      <c r="I346" s="85" t="s">
        <v>76</v>
      </c>
      <c r="J346" s="85" t="s">
        <v>77</v>
      </c>
      <c r="K346" s="85" t="s">
        <v>160</v>
      </c>
      <c r="L346" s="82"/>
      <c r="M346" s="82"/>
      <c r="N346" s="82"/>
      <c r="O346" s="82"/>
      <c r="P346" s="82"/>
      <c r="Q346" s="82" t="s">
        <v>81</v>
      </c>
      <c r="R346" s="82" t="s">
        <v>81</v>
      </c>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c r="AS346" s="82"/>
      <c r="AT346" s="82"/>
      <c r="AU346" s="82"/>
      <c r="AV346" s="82"/>
      <c r="AW346" s="1" t="s">
        <v>97</v>
      </c>
      <c r="AX346" s="1" t="s">
        <v>97</v>
      </c>
      <c r="AY346" s="1" t="s">
        <v>97</v>
      </c>
      <c r="AZ346" s="1" t="s">
        <v>82</v>
      </c>
      <c r="BA346" s="1" t="s">
        <v>82</v>
      </c>
      <c r="BB346" s="1" t="s">
        <v>82</v>
      </c>
      <c r="BC346" s="1" t="s">
        <v>83</v>
      </c>
      <c r="BD346" s="1" t="s">
        <v>84</v>
      </c>
    </row>
    <row r="347" spans="1:57" ht="42">
      <c r="A347" s="84" t="s">
        <v>765</v>
      </c>
      <c r="B347" s="85" t="s">
        <v>759</v>
      </c>
      <c r="C347" s="89" t="s">
        <v>90</v>
      </c>
      <c r="D347" s="87" t="s">
        <v>766</v>
      </c>
      <c r="E347" s="82" t="s">
        <v>1303</v>
      </c>
      <c r="F347" s="90" t="s">
        <v>73</v>
      </c>
      <c r="G347" s="85" t="s">
        <v>384</v>
      </c>
      <c r="H347" s="85" t="s">
        <v>93</v>
      </c>
      <c r="I347" s="85" t="s">
        <v>76</v>
      </c>
      <c r="J347" s="85" t="s">
        <v>77</v>
      </c>
      <c r="K347" s="85" t="s">
        <v>160</v>
      </c>
      <c r="L347" s="82"/>
      <c r="M347" s="82"/>
      <c r="N347" s="82"/>
      <c r="O347" s="82"/>
      <c r="P347" s="82"/>
      <c r="Q347" s="82" t="s">
        <v>81</v>
      </c>
      <c r="R347" s="82"/>
      <c r="S347" s="82"/>
      <c r="T347" s="82"/>
      <c r="U347" s="82"/>
      <c r="V347" s="82"/>
      <c r="W347" s="82"/>
      <c r="X347" s="82"/>
      <c r="Y347" s="82"/>
      <c r="Z347" s="82"/>
      <c r="AA347" s="82"/>
      <c r="AB347" s="82"/>
      <c r="AC347" s="82"/>
      <c r="AD347" s="82"/>
      <c r="AE347" s="82"/>
      <c r="AF347" s="82" t="s">
        <v>81</v>
      </c>
      <c r="AG347" s="82" t="s">
        <v>81</v>
      </c>
      <c r="AH347" s="82" t="s">
        <v>81</v>
      </c>
      <c r="AI347" s="82"/>
      <c r="AJ347" s="82"/>
      <c r="AK347" s="82"/>
      <c r="AL347" s="82"/>
      <c r="AM347" s="82"/>
      <c r="AN347" s="82"/>
      <c r="AO347" s="82"/>
      <c r="AP347" s="82"/>
      <c r="AQ347" s="82"/>
      <c r="AR347" s="82"/>
      <c r="AS347" s="82"/>
      <c r="AT347" s="82"/>
      <c r="AU347" s="82"/>
      <c r="AV347" s="82"/>
      <c r="AW347" s="1" t="s">
        <v>83</v>
      </c>
      <c r="AX347" s="1" t="s">
        <v>97</v>
      </c>
      <c r="AY347" s="1" t="s">
        <v>97</v>
      </c>
      <c r="AZ347" s="1" t="s">
        <v>97</v>
      </c>
      <c r="BA347" s="1" t="s">
        <v>83</v>
      </c>
      <c r="BB347" s="1" t="s">
        <v>83</v>
      </c>
      <c r="BC347" s="1" t="s">
        <v>83</v>
      </c>
      <c r="BD347" s="1" t="s">
        <v>165</v>
      </c>
    </row>
    <row r="348" spans="1:57" ht="56">
      <c r="A348" s="84" t="s">
        <v>767</v>
      </c>
      <c r="B348" s="85" t="s">
        <v>759</v>
      </c>
      <c r="C348" s="89" t="s">
        <v>90</v>
      </c>
      <c r="D348" s="87" t="s">
        <v>768</v>
      </c>
      <c r="E348" s="82" t="s">
        <v>1304</v>
      </c>
      <c r="F348" s="90" t="s">
        <v>73</v>
      </c>
      <c r="G348" s="85" t="s">
        <v>384</v>
      </c>
      <c r="H348" s="85" t="s">
        <v>93</v>
      </c>
      <c r="I348" s="85" t="s">
        <v>76</v>
      </c>
      <c r="J348" s="85" t="s">
        <v>77</v>
      </c>
      <c r="K348" s="85" t="s">
        <v>160</v>
      </c>
      <c r="L348" s="82" t="s">
        <v>81</v>
      </c>
      <c r="M348" s="82" t="s">
        <v>81</v>
      </c>
      <c r="N348" s="82"/>
      <c r="O348" s="82"/>
      <c r="P348" s="82"/>
      <c r="Q348" s="82" t="s">
        <v>81</v>
      </c>
      <c r="R348" s="82"/>
      <c r="S348" s="82"/>
      <c r="T348" s="82"/>
      <c r="U348" s="82"/>
      <c r="V348" s="82"/>
      <c r="W348" s="82"/>
      <c r="X348" s="82"/>
      <c r="Y348" s="82"/>
      <c r="Z348" s="82"/>
      <c r="AA348" s="82"/>
      <c r="AB348" s="82"/>
      <c r="AC348" s="82"/>
      <c r="AD348" s="82"/>
      <c r="AE348" s="82"/>
      <c r="AF348" s="82" t="s">
        <v>81</v>
      </c>
      <c r="AG348" s="82" t="s">
        <v>81</v>
      </c>
      <c r="AH348" s="82" t="s">
        <v>81</v>
      </c>
      <c r="AI348" s="82"/>
      <c r="AJ348" s="82"/>
      <c r="AK348" s="82"/>
      <c r="AL348" s="82"/>
      <c r="AM348" s="82"/>
      <c r="AN348" s="82"/>
      <c r="AO348" s="82"/>
      <c r="AP348" s="82"/>
      <c r="AQ348" s="82"/>
      <c r="AR348" s="82"/>
      <c r="AS348" s="82"/>
      <c r="AT348" s="82"/>
      <c r="AU348" s="82"/>
      <c r="AV348" s="82"/>
      <c r="AW348" s="1" t="s">
        <v>83</v>
      </c>
      <c r="AX348" s="1" t="s">
        <v>83</v>
      </c>
      <c r="AY348" s="1" t="s">
        <v>83</v>
      </c>
      <c r="AZ348" s="1" t="s">
        <v>82</v>
      </c>
      <c r="BA348" s="1" t="s">
        <v>83</v>
      </c>
      <c r="BB348" s="1" t="s">
        <v>83</v>
      </c>
      <c r="BC348" s="1" t="s">
        <v>83</v>
      </c>
      <c r="BD348" s="1" t="s">
        <v>83</v>
      </c>
    </row>
    <row r="349" spans="1:57" ht="42">
      <c r="A349" s="84" t="s">
        <v>769</v>
      </c>
      <c r="B349" s="85" t="s">
        <v>759</v>
      </c>
      <c r="C349" s="89" t="s">
        <v>90</v>
      </c>
      <c r="D349" s="87" t="s">
        <v>770</v>
      </c>
      <c r="E349" s="82" t="s">
        <v>1302</v>
      </c>
      <c r="F349" s="90" t="s">
        <v>73</v>
      </c>
      <c r="G349" s="85" t="s">
        <v>384</v>
      </c>
      <c r="H349" s="85" t="s">
        <v>93</v>
      </c>
      <c r="I349" s="85" t="s">
        <v>76</v>
      </c>
      <c r="J349" s="85" t="s">
        <v>77</v>
      </c>
      <c r="K349" s="85" t="s">
        <v>160</v>
      </c>
      <c r="L349" s="82"/>
      <c r="M349" s="82"/>
      <c r="N349" s="82"/>
      <c r="O349" s="82"/>
      <c r="P349" s="82" t="s">
        <v>81</v>
      </c>
      <c r="Q349" s="82" t="s">
        <v>81</v>
      </c>
      <c r="R349" s="82" t="s">
        <v>81</v>
      </c>
      <c r="S349" s="82" t="s">
        <v>81</v>
      </c>
      <c r="T349" s="82" t="s">
        <v>81</v>
      </c>
      <c r="U349" s="82" t="s">
        <v>81</v>
      </c>
      <c r="V349" s="82" t="s">
        <v>81</v>
      </c>
      <c r="W349" s="82" t="s">
        <v>81</v>
      </c>
      <c r="X349" s="82" t="s">
        <v>81</v>
      </c>
      <c r="Y349" s="82" t="s">
        <v>81</v>
      </c>
      <c r="Z349" s="82" t="s">
        <v>81</v>
      </c>
      <c r="AA349" s="82" t="s">
        <v>81</v>
      </c>
      <c r="AB349" s="82" t="s">
        <v>81</v>
      </c>
      <c r="AC349" s="82" t="s">
        <v>81</v>
      </c>
      <c r="AD349" s="82" t="s">
        <v>81</v>
      </c>
      <c r="AE349" s="82" t="s">
        <v>81</v>
      </c>
      <c r="AF349" s="82" t="s">
        <v>81</v>
      </c>
      <c r="AG349" s="82" t="s">
        <v>81</v>
      </c>
      <c r="AH349" s="82" t="s">
        <v>81</v>
      </c>
      <c r="AI349" s="82" t="s">
        <v>81</v>
      </c>
      <c r="AJ349" s="82" t="s">
        <v>81</v>
      </c>
      <c r="AK349" s="82" t="s">
        <v>81</v>
      </c>
      <c r="AL349" s="82" t="s">
        <v>81</v>
      </c>
      <c r="AM349" s="82" t="s">
        <v>81</v>
      </c>
      <c r="AN349" s="82" t="s">
        <v>81</v>
      </c>
      <c r="AO349" s="82" t="s">
        <v>81</v>
      </c>
      <c r="AP349" s="82" t="s">
        <v>81</v>
      </c>
      <c r="AQ349" s="82" t="s">
        <v>81</v>
      </c>
      <c r="AR349" s="82" t="s">
        <v>81</v>
      </c>
      <c r="AS349" s="82" t="s">
        <v>81</v>
      </c>
      <c r="AT349" s="82" t="s">
        <v>81</v>
      </c>
      <c r="AU349" s="82" t="s">
        <v>81</v>
      </c>
      <c r="AV349" s="82" t="s">
        <v>81</v>
      </c>
      <c r="AW349" s="1" t="s">
        <v>97</v>
      </c>
      <c r="AX349" s="1" t="s">
        <v>97</v>
      </c>
      <c r="AY349" s="1" t="s">
        <v>97</v>
      </c>
      <c r="AZ349" s="1" t="s">
        <v>82</v>
      </c>
      <c r="BA349" s="1" t="s">
        <v>82</v>
      </c>
      <c r="BB349" s="1" t="s">
        <v>82</v>
      </c>
      <c r="BC349" s="1" t="s">
        <v>83</v>
      </c>
      <c r="BD349" s="1" t="s">
        <v>84</v>
      </c>
    </row>
    <row r="350" spans="1:57" ht="42">
      <c r="A350" s="84" t="s">
        <v>771</v>
      </c>
      <c r="B350" s="85" t="s">
        <v>759</v>
      </c>
      <c r="C350" s="89" t="s">
        <v>90</v>
      </c>
      <c r="D350" s="87" t="s">
        <v>772</v>
      </c>
      <c r="E350" s="82" t="s">
        <v>1302</v>
      </c>
      <c r="F350" s="90" t="s">
        <v>73</v>
      </c>
      <c r="G350" s="85" t="s">
        <v>384</v>
      </c>
      <c r="H350" s="85" t="s">
        <v>93</v>
      </c>
      <c r="I350" s="85" t="s">
        <v>76</v>
      </c>
      <c r="J350" s="85" t="s">
        <v>77</v>
      </c>
      <c r="K350" s="85" t="s">
        <v>160</v>
      </c>
      <c r="L350" s="82"/>
      <c r="M350" s="82"/>
      <c r="N350" s="82"/>
      <c r="O350" s="82"/>
      <c r="P350" s="82" t="s">
        <v>81</v>
      </c>
      <c r="Q350" s="82" t="s">
        <v>81</v>
      </c>
      <c r="R350" s="82" t="s">
        <v>81</v>
      </c>
      <c r="S350" s="82" t="s">
        <v>81</v>
      </c>
      <c r="T350" s="82" t="s">
        <v>81</v>
      </c>
      <c r="U350" s="82" t="s">
        <v>81</v>
      </c>
      <c r="V350" s="82" t="s">
        <v>81</v>
      </c>
      <c r="W350" s="82" t="s">
        <v>81</v>
      </c>
      <c r="X350" s="82" t="s">
        <v>81</v>
      </c>
      <c r="Y350" s="82" t="s">
        <v>81</v>
      </c>
      <c r="Z350" s="82" t="s">
        <v>81</v>
      </c>
      <c r="AA350" s="82" t="s">
        <v>81</v>
      </c>
      <c r="AB350" s="82" t="s">
        <v>81</v>
      </c>
      <c r="AC350" s="82" t="s">
        <v>81</v>
      </c>
      <c r="AD350" s="82" t="s">
        <v>81</v>
      </c>
      <c r="AE350" s="82" t="s">
        <v>81</v>
      </c>
      <c r="AF350" s="82" t="s">
        <v>81</v>
      </c>
      <c r="AG350" s="82" t="s">
        <v>81</v>
      </c>
      <c r="AH350" s="82" t="s">
        <v>81</v>
      </c>
      <c r="AI350" s="82" t="s">
        <v>81</v>
      </c>
      <c r="AJ350" s="82" t="s">
        <v>81</v>
      </c>
      <c r="AK350" s="82" t="s">
        <v>81</v>
      </c>
      <c r="AL350" s="82" t="s">
        <v>81</v>
      </c>
      <c r="AM350" s="82" t="s">
        <v>81</v>
      </c>
      <c r="AN350" s="82" t="s">
        <v>81</v>
      </c>
      <c r="AO350" s="82" t="s">
        <v>81</v>
      </c>
      <c r="AP350" s="82" t="s">
        <v>81</v>
      </c>
      <c r="AQ350" s="82" t="s">
        <v>81</v>
      </c>
      <c r="AR350" s="82" t="s">
        <v>81</v>
      </c>
      <c r="AS350" s="82" t="s">
        <v>81</v>
      </c>
      <c r="AT350" s="82" t="s">
        <v>81</v>
      </c>
      <c r="AU350" s="82" t="s">
        <v>81</v>
      </c>
      <c r="AV350" s="82" t="s">
        <v>81</v>
      </c>
      <c r="AW350" s="1" t="s">
        <v>97</v>
      </c>
      <c r="AX350" s="1" t="s">
        <v>97</v>
      </c>
      <c r="AY350" s="1" t="s">
        <v>97</v>
      </c>
      <c r="AZ350" s="1" t="s">
        <v>82</v>
      </c>
      <c r="BA350" s="1" t="s">
        <v>82</v>
      </c>
      <c r="BB350" s="1" t="s">
        <v>82</v>
      </c>
      <c r="BC350" s="1" t="s">
        <v>83</v>
      </c>
      <c r="BD350" s="1" t="s">
        <v>84</v>
      </c>
    </row>
    <row r="351" spans="1:57" ht="70">
      <c r="A351" s="84" t="s">
        <v>773</v>
      </c>
      <c r="B351" s="85" t="s">
        <v>759</v>
      </c>
      <c r="C351" s="89" t="s">
        <v>90</v>
      </c>
      <c r="D351" s="87" t="s">
        <v>774</v>
      </c>
      <c r="E351" s="82" t="s">
        <v>1305</v>
      </c>
      <c r="F351" s="90" t="s">
        <v>73</v>
      </c>
      <c r="G351" s="85" t="s">
        <v>384</v>
      </c>
      <c r="H351" s="85" t="s">
        <v>93</v>
      </c>
      <c r="I351" s="85" t="s">
        <v>76</v>
      </c>
      <c r="J351" s="85" t="s">
        <v>131</v>
      </c>
      <c r="K351" s="82" t="s">
        <v>78</v>
      </c>
      <c r="L351" s="82" t="s">
        <v>81</v>
      </c>
      <c r="M351" s="82" t="s">
        <v>81</v>
      </c>
      <c r="N351" s="82"/>
      <c r="O351" s="82"/>
      <c r="P351" s="82"/>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82"/>
      <c r="AS351" s="82"/>
      <c r="AT351" s="82"/>
      <c r="AU351" s="82"/>
      <c r="AV351" s="82"/>
      <c r="AW351" s="1" t="s">
        <v>97</v>
      </c>
      <c r="AX351" s="1" t="s">
        <v>97</v>
      </c>
      <c r="AY351" s="1" t="s">
        <v>97</v>
      </c>
      <c r="AZ351" s="1" t="s">
        <v>82</v>
      </c>
      <c r="BA351" s="1" t="s">
        <v>82</v>
      </c>
      <c r="BB351" s="1" t="s">
        <v>82</v>
      </c>
      <c r="BC351" s="1" t="s">
        <v>83</v>
      </c>
      <c r="BD351" s="1" t="s">
        <v>84</v>
      </c>
    </row>
    <row r="352" spans="1:57" ht="56" hidden="1">
      <c r="A352" s="84" t="s">
        <v>86</v>
      </c>
      <c r="B352" s="85" t="s">
        <v>759</v>
      </c>
      <c r="C352" s="89"/>
      <c r="D352" s="87" t="s">
        <v>775</v>
      </c>
      <c r="E352" s="82" t="s">
        <v>1112</v>
      </c>
      <c r="F352" s="85"/>
      <c r="G352" s="85" t="s">
        <v>384</v>
      </c>
      <c r="H352" s="85" t="s">
        <v>93</v>
      </c>
      <c r="I352" s="85" t="s">
        <v>76</v>
      </c>
      <c r="J352" s="85"/>
      <c r="K352" s="85" t="s">
        <v>776</v>
      </c>
      <c r="L352" s="82"/>
      <c r="M352" s="82"/>
      <c r="N352" s="82"/>
      <c r="O352" s="82"/>
      <c r="P352" s="82"/>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row>
    <row r="353" spans="1:56" ht="42">
      <c r="A353" s="84" t="s">
        <v>777</v>
      </c>
      <c r="B353" s="85" t="s">
        <v>759</v>
      </c>
      <c r="C353" s="89" t="s">
        <v>90</v>
      </c>
      <c r="D353" s="87" t="s">
        <v>778</v>
      </c>
      <c r="E353" s="82" t="s">
        <v>1303</v>
      </c>
      <c r="F353" s="90" t="s">
        <v>73</v>
      </c>
      <c r="G353" s="85" t="s">
        <v>384</v>
      </c>
      <c r="H353" s="85" t="s">
        <v>93</v>
      </c>
      <c r="I353" s="85" t="s">
        <v>76</v>
      </c>
      <c r="J353" s="85" t="s">
        <v>77</v>
      </c>
      <c r="K353" s="85" t="s">
        <v>160</v>
      </c>
      <c r="L353" s="82"/>
      <c r="M353" s="82"/>
      <c r="N353" s="82"/>
      <c r="O353" s="82"/>
      <c r="P353" s="82"/>
      <c r="Q353" s="82" t="s">
        <v>81</v>
      </c>
      <c r="R353" s="82"/>
      <c r="S353" s="82"/>
      <c r="T353" s="82"/>
      <c r="U353" s="82"/>
      <c r="V353" s="82"/>
      <c r="W353" s="82"/>
      <c r="X353" s="82"/>
      <c r="Y353" s="82"/>
      <c r="Z353" s="82"/>
      <c r="AA353" s="82"/>
      <c r="AB353" s="82"/>
      <c r="AC353" s="82"/>
      <c r="AD353" s="82"/>
      <c r="AE353" s="82"/>
      <c r="AF353" s="82"/>
      <c r="AG353" s="82"/>
      <c r="AH353" s="82" t="s">
        <v>81</v>
      </c>
      <c r="AI353" s="82" t="s">
        <v>81</v>
      </c>
      <c r="AJ353" s="82"/>
      <c r="AK353" s="82"/>
      <c r="AL353" s="82"/>
      <c r="AM353" s="82"/>
      <c r="AN353" s="82"/>
      <c r="AO353" s="82"/>
      <c r="AP353" s="82"/>
      <c r="AQ353" s="82"/>
      <c r="AR353" s="82"/>
      <c r="AS353" s="82"/>
      <c r="AT353" s="82"/>
      <c r="AU353" s="82"/>
      <c r="AV353" s="82"/>
      <c r="AW353" s="1" t="s">
        <v>82</v>
      </c>
      <c r="AX353" s="1" t="s">
        <v>83</v>
      </c>
      <c r="AY353" s="1" t="s">
        <v>97</v>
      </c>
      <c r="AZ353" s="1" t="s">
        <v>83</v>
      </c>
      <c r="BA353" s="1" t="s">
        <v>82</v>
      </c>
      <c r="BB353" s="1" t="s">
        <v>83</v>
      </c>
      <c r="BC353" s="1" t="s">
        <v>83</v>
      </c>
      <c r="BD353" s="1" t="s">
        <v>147</v>
      </c>
    </row>
    <row r="354" spans="1:56" ht="42">
      <c r="A354" s="84" t="s">
        <v>779</v>
      </c>
      <c r="B354" s="85" t="s">
        <v>759</v>
      </c>
      <c r="C354" s="89" t="s">
        <v>90</v>
      </c>
      <c r="D354" s="87" t="s">
        <v>780</v>
      </c>
      <c r="E354" s="82" t="s">
        <v>1303</v>
      </c>
      <c r="F354" s="90" t="s">
        <v>73</v>
      </c>
      <c r="G354" s="85" t="s">
        <v>384</v>
      </c>
      <c r="H354" s="85" t="s">
        <v>93</v>
      </c>
      <c r="I354" s="85" t="s">
        <v>76</v>
      </c>
      <c r="J354" s="85" t="s">
        <v>77</v>
      </c>
      <c r="K354" s="85" t="s">
        <v>160</v>
      </c>
      <c r="L354" s="82"/>
      <c r="M354" s="82"/>
      <c r="N354" s="82"/>
      <c r="O354" s="82"/>
      <c r="P354" s="82"/>
      <c r="Q354" s="82" t="s">
        <v>81</v>
      </c>
      <c r="R354" s="82" t="s">
        <v>81</v>
      </c>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1" t="s">
        <v>82</v>
      </c>
      <c r="AX354" s="1" t="s">
        <v>83</v>
      </c>
      <c r="AY354" s="1" t="s">
        <v>97</v>
      </c>
      <c r="AZ354" s="1" t="s">
        <v>83</v>
      </c>
      <c r="BA354" s="1" t="s">
        <v>82</v>
      </c>
      <c r="BB354" s="1" t="s">
        <v>83</v>
      </c>
      <c r="BC354" s="1" t="s">
        <v>83</v>
      </c>
      <c r="BD354" s="1" t="s">
        <v>147</v>
      </c>
    </row>
    <row r="355" spans="1:56" ht="70">
      <c r="A355" s="84" t="s">
        <v>781</v>
      </c>
      <c r="B355" s="85" t="s">
        <v>759</v>
      </c>
      <c r="C355" s="89" t="s">
        <v>90</v>
      </c>
      <c r="D355" s="87" t="s">
        <v>782</v>
      </c>
      <c r="E355" s="82" t="s">
        <v>1306</v>
      </c>
      <c r="F355" s="90" t="s">
        <v>73</v>
      </c>
      <c r="G355" s="85" t="s">
        <v>74</v>
      </c>
      <c r="H355" s="85" t="s">
        <v>75</v>
      </c>
      <c r="I355" s="85" t="s">
        <v>76</v>
      </c>
      <c r="J355" s="85" t="s">
        <v>77</v>
      </c>
      <c r="K355" s="82" t="s">
        <v>78</v>
      </c>
      <c r="L355" s="82" t="s">
        <v>81</v>
      </c>
      <c r="M355" s="82" t="s">
        <v>81</v>
      </c>
      <c r="N355" s="82"/>
      <c r="O355" s="82"/>
      <c r="P355" s="82"/>
      <c r="Q355" s="82" t="s">
        <v>81</v>
      </c>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1" t="s">
        <v>82</v>
      </c>
      <c r="AX355" s="1" t="s">
        <v>83</v>
      </c>
      <c r="AY355" s="1" t="s">
        <v>97</v>
      </c>
      <c r="AZ355" s="1" t="s">
        <v>83</v>
      </c>
      <c r="BA355" s="1" t="s">
        <v>82</v>
      </c>
      <c r="BB355" s="1" t="s">
        <v>82</v>
      </c>
      <c r="BC355" s="1" t="s">
        <v>83</v>
      </c>
      <c r="BD355" s="1" t="s">
        <v>147</v>
      </c>
    </row>
    <row r="356" spans="1:56" ht="70">
      <c r="A356" s="84" t="s">
        <v>783</v>
      </c>
      <c r="B356" s="85" t="s">
        <v>759</v>
      </c>
      <c r="C356" s="89" t="s">
        <v>90</v>
      </c>
      <c r="D356" s="87" t="s">
        <v>784</v>
      </c>
      <c r="E356" s="82" t="s">
        <v>1307</v>
      </c>
      <c r="F356" s="90" t="s">
        <v>73</v>
      </c>
      <c r="G356" s="85" t="s">
        <v>74</v>
      </c>
      <c r="H356" s="85" t="s">
        <v>75</v>
      </c>
      <c r="I356" s="85" t="s">
        <v>76</v>
      </c>
      <c r="J356" s="85" t="s">
        <v>77</v>
      </c>
      <c r="K356" s="82" t="s">
        <v>78</v>
      </c>
      <c r="L356" s="82" t="s">
        <v>81</v>
      </c>
      <c r="M356" s="82" t="s">
        <v>81</v>
      </c>
      <c r="N356" s="82"/>
      <c r="O356" s="82"/>
      <c r="P356" s="82"/>
      <c r="Q356" s="82" t="s">
        <v>81</v>
      </c>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1" t="s">
        <v>82</v>
      </c>
      <c r="AX356" s="1" t="s">
        <v>83</v>
      </c>
      <c r="AY356" s="1" t="s">
        <v>97</v>
      </c>
      <c r="AZ356" s="1" t="s">
        <v>83</v>
      </c>
      <c r="BA356" s="1" t="s">
        <v>82</v>
      </c>
      <c r="BB356" s="1" t="s">
        <v>82</v>
      </c>
      <c r="BC356" s="1" t="s">
        <v>83</v>
      </c>
      <c r="BD356" s="1" t="s">
        <v>147</v>
      </c>
    </row>
    <row r="357" spans="1:56" ht="42" hidden="1">
      <c r="A357" s="84" t="s">
        <v>86</v>
      </c>
      <c r="B357" s="85" t="s">
        <v>759</v>
      </c>
      <c r="C357" s="89"/>
      <c r="D357" s="87" t="s">
        <v>673</v>
      </c>
      <c r="E357" s="82" t="s">
        <v>1035</v>
      </c>
      <c r="F357" s="85"/>
      <c r="G357" s="85" t="s">
        <v>74</v>
      </c>
      <c r="H357" s="85" t="s">
        <v>75</v>
      </c>
      <c r="I357" s="85" t="s">
        <v>76</v>
      </c>
      <c r="J357" s="85"/>
      <c r="K357" s="85" t="s">
        <v>647</v>
      </c>
      <c r="L357" s="82"/>
      <c r="M357" s="82"/>
      <c r="N357" s="82"/>
      <c r="O357" s="82"/>
      <c r="P357" s="82"/>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c r="AT357" s="82"/>
      <c r="AU357" s="82"/>
      <c r="AV357" s="82"/>
    </row>
    <row r="358" spans="1:56" ht="70">
      <c r="A358" s="84" t="s">
        <v>785</v>
      </c>
      <c r="B358" s="85" t="s">
        <v>759</v>
      </c>
      <c r="C358" s="89" t="s">
        <v>90</v>
      </c>
      <c r="D358" s="87" t="s">
        <v>786</v>
      </c>
      <c r="E358" s="82" t="s">
        <v>1308</v>
      </c>
      <c r="F358" s="90" t="s">
        <v>73</v>
      </c>
      <c r="G358" s="85" t="s">
        <v>74</v>
      </c>
      <c r="H358" s="85" t="s">
        <v>75</v>
      </c>
      <c r="I358" s="85" t="s">
        <v>76</v>
      </c>
      <c r="J358" s="85" t="s">
        <v>77</v>
      </c>
      <c r="K358" s="82" t="s">
        <v>78</v>
      </c>
      <c r="L358" s="82" t="s">
        <v>81</v>
      </c>
      <c r="M358" s="82" t="s">
        <v>81</v>
      </c>
      <c r="N358" s="82"/>
      <c r="O358" s="82"/>
      <c r="P358" s="82"/>
      <c r="Q358" s="82" t="s">
        <v>81</v>
      </c>
      <c r="R358" s="82" t="s">
        <v>81</v>
      </c>
      <c r="S358" s="82"/>
      <c r="T358" s="82"/>
      <c r="U358" s="82"/>
      <c r="V358" s="82" t="s">
        <v>81</v>
      </c>
      <c r="W358" s="82"/>
      <c r="X358" s="82"/>
      <c r="Y358" s="82" t="s">
        <v>81</v>
      </c>
      <c r="Z358" s="82"/>
      <c r="AA358" s="82"/>
      <c r="AB358" s="82"/>
      <c r="AC358" s="82"/>
      <c r="AD358" s="82" t="s">
        <v>81</v>
      </c>
      <c r="AE358" s="82"/>
      <c r="AF358" s="82"/>
      <c r="AG358" s="82"/>
      <c r="AH358" s="82"/>
      <c r="AI358" s="82"/>
      <c r="AJ358" s="82"/>
      <c r="AK358" s="82"/>
      <c r="AL358" s="82"/>
      <c r="AM358" s="82" t="s">
        <v>81</v>
      </c>
      <c r="AN358" s="82"/>
      <c r="AO358" s="82"/>
      <c r="AP358" s="82" t="s">
        <v>81</v>
      </c>
      <c r="AQ358" s="82"/>
      <c r="AR358" s="82"/>
      <c r="AS358" s="82"/>
      <c r="AT358" s="82"/>
      <c r="AU358" s="82"/>
      <c r="AV358" s="82"/>
      <c r="AW358" s="1" t="s">
        <v>82</v>
      </c>
      <c r="AX358" s="1" t="s">
        <v>83</v>
      </c>
      <c r="AY358" s="1" t="s">
        <v>82</v>
      </c>
      <c r="AZ358" s="1" t="s">
        <v>82</v>
      </c>
      <c r="BA358" s="1" t="s">
        <v>83</v>
      </c>
      <c r="BB358" s="1" t="s">
        <v>83</v>
      </c>
      <c r="BC358" s="1" t="s">
        <v>83</v>
      </c>
      <c r="BD358" s="1" t="s">
        <v>147</v>
      </c>
    </row>
    <row r="359" spans="1:56" ht="42" hidden="1">
      <c r="A359" s="84" t="s">
        <v>86</v>
      </c>
      <c r="B359" s="85" t="s">
        <v>759</v>
      </c>
      <c r="C359" s="89"/>
      <c r="D359" s="87" t="s">
        <v>787</v>
      </c>
      <c r="E359" s="82" t="s">
        <v>1113</v>
      </c>
      <c r="F359" s="85"/>
      <c r="G359" s="85" t="s">
        <v>74</v>
      </c>
      <c r="H359" s="85" t="s">
        <v>75</v>
      </c>
      <c r="I359" s="85" t="s">
        <v>76</v>
      </c>
      <c r="J359" s="85"/>
      <c r="K359" s="85" t="s">
        <v>160</v>
      </c>
      <c r="L359" s="82"/>
      <c r="M359" s="82"/>
      <c r="N359" s="82"/>
      <c r="O359" s="82"/>
      <c r="P359" s="82"/>
      <c r="Q359" s="82"/>
      <c r="R359" s="82"/>
      <c r="S359" s="82"/>
      <c r="T359" s="82"/>
      <c r="U359" s="82"/>
      <c r="V359" s="82"/>
      <c r="W359" s="82"/>
      <c r="X359" s="82"/>
      <c r="Y359" s="82"/>
      <c r="Z359" s="82"/>
      <c r="AA359" s="82"/>
      <c r="AB359" s="82"/>
      <c r="AC359" s="82"/>
      <c r="AD359" s="82"/>
      <c r="AE359" s="82"/>
      <c r="AF359" s="82"/>
      <c r="AG359" s="82"/>
      <c r="AH359" s="82"/>
      <c r="AI359" s="82"/>
      <c r="AJ359" s="82"/>
      <c r="AK359" s="82"/>
      <c r="AL359" s="82"/>
      <c r="AM359" s="82"/>
      <c r="AN359" s="82"/>
      <c r="AO359" s="82"/>
      <c r="AP359" s="82"/>
      <c r="AQ359" s="82"/>
      <c r="AR359" s="82"/>
      <c r="AS359" s="82"/>
      <c r="AT359" s="82"/>
      <c r="AU359" s="82"/>
      <c r="AV359" s="82"/>
    </row>
    <row r="360" spans="1:56" ht="70">
      <c r="A360" s="84" t="s">
        <v>788</v>
      </c>
      <c r="B360" s="85" t="s">
        <v>759</v>
      </c>
      <c r="C360" s="89" t="s">
        <v>90</v>
      </c>
      <c r="D360" s="87" t="s">
        <v>789</v>
      </c>
      <c r="E360" s="82" t="s">
        <v>1309</v>
      </c>
      <c r="F360" s="90" t="s">
        <v>73</v>
      </c>
      <c r="G360" s="85" t="s">
        <v>74</v>
      </c>
      <c r="H360" s="85" t="s">
        <v>75</v>
      </c>
      <c r="I360" s="85" t="s">
        <v>76</v>
      </c>
      <c r="J360" s="85" t="s">
        <v>77</v>
      </c>
      <c r="K360" s="82" t="s">
        <v>78</v>
      </c>
      <c r="L360" s="82" t="s">
        <v>81</v>
      </c>
      <c r="M360" s="82" t="s">
        <v>81</v>
      </c>
      <c r="N360" s="82"/>
      <c r="O360" s="82"/>
      <c r="P360" s="82"/>
      <c r="Q360" s="82" t="s">
        <v>81</v>
      </c>
      <c r="R360" s="82"/>
      <c r="S360" s="82"/>
      <c r="T360" s="82"/>
      <c r="U360" s="82"/>
      <c r="V360" s="82"/>
      <c r="W360" s="82"/>
      <c r="X360" s="82"/>
      <c r="Y360" s="82"/>
      <c r="Z360" s="82"/>
      <c r="AA360" s="82"/>
      <c r="AB360" s="82"/>
      <c r="AC360" s="82"/>
      <c r="AD360" s="82"/>
      <c r="AE360" s="82"/>
      <c r="AF360" s="82"/>
      <c r="AG360" s="82"/>
      <c r="AH360" s="82"/>
      <c r="AI360" s="82"/>
      <c r="AJ360" s="82"/>
      <c r="AK360" s="82"/>
      <c r="AL360" s="82"/>
      <c r="AM360" s="82"/>
      <c r="AN360" s="82"/>
      <c r="AO360" s="82"/>
      <c r="AP360" s="82"/>
      <c r="AQ360" s="82"/>
      <c r="AR360" s="82"/>
      <c r="AS360" s="82"/>
      <c r="AT360" s="82"/>
      <c r="AU360" s="82"/>
      <c r="AV360" s="82"/>
      <c r="AW360" s="1" t="s">
        <v>82</v>
      </c>
      <c r="AX360" s="1" t="s">
        <v>83</v>
      </c>
      <c r="AY360" s="1" t="s">
        <v>82</v>
      </c>
      <c r="AZ360" s="1" t="s">
        <v>82</v>
      </c>
      <c r="BA360" s="1" t="s">
        <v>83</v>
      </c>
      <c r="BB360" s="1" t="s">
        <v>83</v>
      </c>
      <c r="BC360" s="1" t="s">
        <v>83</v>
      </c>
      <c r="BD360" s="1" t="s">
        <v>147</v>
      </c>
    </row>
    <row r="361" spans="1:56" ht="70">
      <c r="A361" s="84" t="s">
        <v>790</v>
      </c>
      <c r="B361" s="85" t="s">
        <v>759</v>
      </c>
      <c r="C361" s="89" t="s">
        <v>90</v>
      </c>
      <c r="D361" s="87" t="s">
        <v>791</v>
      </c>
      <c r="E361" s="82" t="s">
        <v>1310</v>
      </c>
      <c r="F361" s="90" t="s">
        <v>73</v>
      </c>
      <c r="G361" s="85" t="s">
        <v>74</v>
      </c>
      <c r="H361" s="85" t="s">
        <v>75</v>
      </c>
      <c r="I361" s="85" t="s">
        <v>76</v>
      </c>
      <c r="J361" s="85" t="s">
        <v>77</v>
      </c>
      <c r="K361" s="82" t="s">
        <v>78</v>
      </c>
      <c r="L361" s="82" t="s">
        <v>81</v>
      </c>
      <c r="M361" s="82" t="s">
        <v>81</v>
      </c>
      <c r="N361" s="82"/>
      <c r="O361" s="82"/>
      <c r="P361" s="82"/>
      <c r="Q361" s="82" t="s">
        <v>81</v>
      </c>
      <c r="R361" s="82" t="s">
        <v>81</v>
      </c>
      <c r="S361" s="82" t="s">
        <v>81</v>
      </c>
      <c r="T361" s="82" t="s">
        <v>81</v>
      </c>
      <c r="U361" s="82" t="s">
        <v>81</v>
      </c>
      <c r="V361" s="82" t="s">
        <v>81</v>
      </c>
      <c r="W361" s="82" t="s">
        <v>81</v>
      </c>
      <c r="X361" s="82" t="s">
        <v>81</v>
      </c>
      <c r="Y361" s="82" t="s">
        <v>81</v>
      </c>
      <c r="Z361" s="82" t="s">
        <v>81</v>
      </c>
      <c r="AA361" s="82" t="s">
        <v>81</v>
      </c>
      <c r="AB361" s="82" t="s">
        <v>81</v>
      </c>
      <c r="AC361" s="82" t="s">
        <v>81</v>
      </c>
      <c r="AD361" s="82" t="s">
        <v>81</v>
      </c>
      <c r="AE361" s="82" t="s">
        <v>81</v>
      </c>
      <c r="AF361" s="82" t="s">
        <v>81</v>
      </c>
      <c r="AG361" s="82" t="s">
        <v>81</v>
      </c>
      <c r="AH361" s="82" t="s">
        <v>81</v>
      </c>
      <c r="AI361" s="82" t="s">
        <v>81</v>
      </c>
      <c r="AJ361" s="82" t="s">
        <v>81</v>
      </c>
      <c r="AK361" s="82" t="s">
        <v>81</v>
      </c>
      <c r="AL361" s="82" t="s">
        <v>81</v>
      </c>
      <c r="AM361" s="82" t="s">
        <v>81</v>
      </c>
      <c r="AN361" s="82" t="s">
        <v>81</v>
      </c>
      <c r="AO361" s="82" t="s">
        <v>81</v>
      </c>
      <c r="AP361" s="82" t="s">
        <v>81</v>
      </c>
      <c r="AQ361" s="82" t="s">
        <v>81</v>
      </c>
      <c r="AR361" s="82" t="s">
        <v>81</v>
      </c>
      <c r="AS361" s="82" t="s">
        <v>81</v>
      </c>
      <c r="AT361" s="82" t="s">
        <v>81</v>
      </c>
      <c r="AU361" s="82" t="s">
        <v>81</v>
      </c>
      <c r="AV361" s="82" t="s">
        <v>81</v>
      </c>
      <c r="AW361" s="1" t="s">
        <v>82</v>
      </c>
      <c r="AX361" s="1" t="s">
        <v>83</v>
      </c>
      <c r="AY361" s="1" t="s">
        <v>82</v>
      </c>
      <c r="AZ361" s="1" t="s">
        <v>82</v>
      </c>
      <c r="BA361" s="1" t="s">
        <v>83</v>
      </c>
      <c r="BB361" s="1" t="s">
        <v>83</v>
      </c>
      <c r="BC361" s="1" t="s">
        <v>83</v>
      </c>
      <c r="BD361" s="1" t="s">
        <v>147</v>
      </c>
    </row>
    <row r="362" spans="1:56" ht="42">
      <c r="A362" s="84" t="s">
        <v>792</v>
      </c>
      <c r="B362" s="85" t="s">
        <v>759</v>
      </c>
      <c r="C362" s="89" t="s">
        <v>90</v>
      </c>
      <c r="D362" s="87" t="s">
        <v>793</v>
      </c>
      <c r="E362" s="82" t="s">
        <v>1295</v>
      </c>
      <c r="F362" s="90" t="s">
        <v>73</v>
      </c>
      <c r="G362" s="85" t="s">
        <v>74</v>
      </c>
      <c r="H362" s="85" t="s">
        <v>93</v>
      </c>
      <c r="I362" s="85" t="s">
        <v>76</v>
      </c>
      <c r="J362" s="85" t="s">
        <v>77</v>
      </c>
      <c r="K362" s="85" t="s">
        <v>160</v>
      </c>
      <c r="L362" s="82"/>
      <c r="M362" s="82"/>
      <c r="N362" s="82"/>
      <c r="O362" s="82"/>
      <c r="P362" s="82"/>
      <c r="Q362" s="82" t="s">
        <v>81</v>
      </c>
      <c r="R362" s="82"/>
      <c r="S362" s="82"/>
      <c r="T362" s="82"/>
      <c r="U362" s="82"/>
      <c r="V362" s="82"/>
      <c r="W362" s="82"/>
      <c r="X362" s="82"/>
      <c r="Y362" s="82"/>
      <c r="Z362" s="82"/>
      <c r="AA362" s="82"/>
      <c r="AB362" s="82"/>
      <c r="AC362" s="82"/>
      <c r="AD362" s="82"/>
      <c r="AE362" s="82"/>
      <c r="AF362" s="82"/>
      <c r="AG362" s="82"/>
      <c r="AH362" s="82"/>
      <c r="AI362" s="82" t="s">
        <v>81</v>
      </c>
      <c r="AJ362" s="82"/>
      <c r="AK362" s="82"/>
      <c r="AL362" s="82"/>
      <c r="AM362" s="82"/>
      <c r="AN362" s="82"/>
      <c r="AO362" s="82"/>
      <c r="AP362" s="82"/>
      <c r="AQ362" s="82"/>
      <c r="AR362" s="82"/>
      <c r="AS362" s="82"/>
      <c r="AT362" s="82"/>
      <c r="AU362" s="82"/>
      <c r="AV362" s="82"/>
      <c r="AW362" s="1" t="s">
        <v>97</v>
      </c>
      <c r="AX362" s="1" t="s">
        <v>97</v>
      </c>
      <c r="AY362" s="1" t="s">
        <v>97</v>
      </c>
      <c r="AZ362" s="1" t="s">
        <v>83</v>
      </c>
      <c r="BA362" s="1" t="s">
        <v>83</v>
      </c>
      <c r="BB362" s="1" t="s">
        <v>83</v>
      </c>
      <c r="BC362" s="1" t="s">
        <v>83</v>
      </c>
      <c r="BD362" s="1" t="s">
        <v>147</v>
      </c>
    </row>
    <row r="363" spans="1:56" ht="42">
      <c r="A363" s="84" t="s">
        <v>794</v>
      </c>
      <c r="B363" s="85" t="s">
        <v>759</v>
      </c>
      <c r="C363" s="89" t="s">
        <v>90</v>
      </c>
      <c r="D363" s="87" t="s">
        <v>795</v>
      </c>
      <c r="E363" s="82" t="s">
        <v>1311</v>
      </c>
      <c r="F363" s="90" t="s">
        <v>73</v>
      </c>
      <c r="G363" s="85" t="s">
        <v>74</v>
      </c>
      <c r="H363" s="85" t="s">
        <v>93</v>
      </c>
      <c r="I363" s="85" t="s">
        <v>76</v>
      </c>
      <c r="J363" s="85" t="s">
        <v>131</v>
      </c>
      <c r="K363" s="85" t="s">
        <v>132</v>
      </c>
      <c r="L363" s="82"/>
      <c r="M363" s="82"/>
      <c r="N363" s="82"/>
      <c r="O363" s="82"/>
      <c r="P363" s="82"/>
      <c r="Q363" s="82" t="s">
        <v>81</v>
      </c>
      <c r="R363" s="82" t="s">
        <v>81</v>
      </c>
      <c r="S363" s="82" t="s">
        <v>81</v>
      </c>
      <c r="T363" s="82" t="s">
        <v>81</v>
      </c>
      <c r="U363" s="82" t="s">
        <v>81</v>
      </c>
      <c r="V363" s="82" t="s">
        <v>81</v>
      </c>
      <c r="W363" s="82" t="s">
        <v>81</v>
      </c>
      <c r="X363" s="82" t="s">
        <v>81</v>
      </c>
      <c r="Y363" s="82" t="s">
        <v>81</v>
      </c>
      <c r="Z363" s="82" t="s">
        <v>81</v>
      </c>
      <c r="AA363" s="82" t="s">
        <v>81</v>
      </c>
      <c r="AB363" s="82" t="s">
        <v>81</v>
      </c>
      <c r="AC363" s="82" t="s">
        <v>81</v>
      </c>
      <c r="AD363" s="82" t="s">
        <v>81</v>
      </c>
      <c r="AE363" s="82" t="s">
        <v>81</v>
      </c>
      <c r="AF363" s="82" t="s">
        <v>81</v>
      </c>
      <c r="AG363" s="82" t="s">
        <v>81</v>
      </c>
      <c r="AH363" s="82" t="s">
        <v>81</v>
      </c>
      <c r="AI363" s="82" t="s">
        <v>81</v>
      </c>
      <c r="AJ363" s="82" t="s">
        <v>81</v>
      </c>
      <c r="AK363" s="82" t="s">
        <v>81</v>
      </c>
      <c r="AL363" s="82" t="s">
        <v>81</v>
      </c>
      <c r="AM363" s="82" t="s">
        <v>81</v>
      </c>
      <c r="AN363" s="82" t="s">
        <v>81</v>
      </c>
      <c r="AO363" s="82" t="s">
        <v>81</v>
      </c>
      <c r="AP363" s="82" t="s">
        <v>81</v>
      </c>
      <c r="AQ363" s="82" t="s">
        <v>81</v>
      </c>
      <c r="AR363" s="82" t="s">
        <v>81</v>
      </c>
      <c r="AS363" s="82" t="s">
        <v>81</v>
      </c>
      <c r="AT363" s="82" t="s">
        <v>81</v>
      </c>
      <c r="AU363" s="82" t="s">
        <v>81</v>
      </c>
      <c r="AV363" s="82" t="s">
        <v>81</v>
      </c>
      <c r="AW363" s="1" t="s">
        <v>82</v>
      </c>
      <c r="AX363" s="1" t="s">
        <v>83</v>
      </c>
      <c r="AY363" s="1" t="s">
        <v>83</v>
      </c>
      <c r="AZ363" s="1" t="s">
        <v>82</v>
      </c>
      <c r="BA363" s="1" t="s">
        <v>82</v>
      </c>
      <c r="BB363" s="1" t="s">
        <v>82</v>
      </c>
      <c r="BC363" s="1" t="s">
        <v>82</v>
      </c>
      <c r="BD363" s="1" t="s">
        <v>147</v>
      </c>
    </row>
    <row r="364" spans="1:56" ht="42">
      <c r="A364" s="84" t="s">
        <v>796</v>
      </c>
      <c r="B364" s="85" t="s">
        <v>759</v>
      </c>
      <c r="C364" s="89" t="s">
        <v>79</v>
      </c>
      <c r="D364" s="87" t="s">
        <v>797</v>
      </c>
      <c r="E364" s="82" t="s">
        <v>1311</v>
      </c>
      <c r="F364" s="90" t="s">
        <v>73</v>
      </c>
      <c r="G364" s="85" t="s">
        <v>74</v>
      </c>
      <c r="H364" s="85" t="s">
        <v>93</v>
      </c>
      <c r="I364" s="85" t="s">
        <v>76</v>
      </c>
      <c r="J364" s="85" t="s">
        <v>131</v>
      </c>
      <c r="K364" s="85" t="s">
        <v>132</v>
      </c>
      <c r="L364" s="82"/>
      <c r="M364" s="82"/>
      <c r="N364" s="82"/>
      <c r="O364" s="82"/>
      <c r="P364" s="82"/>
      <c r="Q364" s="82" t="s">
        <v>81</v>
      </c>
      <c r="R364" s="82"/>
      <c r="S364" s="82"/>
      <c r="T364" s="82"/>
      <c r="U364" s="82"/>
      <c r="V364" s="82"/>
      <c r="W364" s="82"/>
      <c r="X364" s="82"/>
      <c r="Y364" s="82"/>
      <c r="Z364" s="82"/>
      <c r="AA364" s="82"/>
      <c r="AB364" s="82"/>
      <c r="AC364" s="82"/>
      <c r="AD364" s="82"/>
      <c r="AE364" s="82"/>
      <c r="AF364" s="82"/>
      <c r="AG364" s="82"/>
      <c r="AH364" s="82"/>
      <c r="AI364" s="82" t="s">
        <v>81</v>
      </c>
      <c r="AJ364" s="82"/>
      <c r="AK364" s="82"/>
      <c r="AL364" s="82"/>
      <c r="AM364" s="82"/>
      <c r="AN364" s="82"/>
      <c r="AO364" s="82"/>
      <c r="AP364" s="82"/>
      <c r="AQ364" s="82"/>
      <c r="AR364" s="82"/>
      <c r="AS364" s="82"/>
      <c r="AT364" s="82"/>
      <c r="AU364" s="82"/>
      <c r="AV364" s="82"/>
      <c r="AW364" s="1" t="s">
        <v>82</v>
      </c>
      <c r="AX364" s="1" t="s">
        <v>83</v>
      </c>
      <c r="AY364" s="1" t="s">
        <v>83</v>
      </c>
      <c r="AZ364" s="1" t="s">
        <v>82</v>
      </c>
      <c r="BA364" s="1" t="s">
        <v>82</v>
      </c>
      <c r="BB364" s="1" t="s">
        <v>82</v>
      </c>
      <c r="BC364" s="1" t="s">
        <v>82</v>
      </c>
      <c r="BD364" s="1" t="s">
        <v>147</v>
      </c>
    </row>
    <row r="365" spans="1:56" ht="42">
      <c r="A365" s="84" t="s">
        <v>798</v>
      </c>
      <c r="B365" s="85" t="s">
        <v>759</v>
      </c>
      <c r="C365" s="89" t="s">
        <v>79</v>
      </c>
      <c r="D365" s="87" t="s">
        <v>799</v>
      </c>
      <c r="E365" s="82" t="s">
        <v>1311</v>
      </c>
      <c r="F365" s="90" t="s">
        <v>73</v>
      </c>
      <c r="G365" s="85" t="s">
        <v>384</v>
      </c>
      <c r="H365" s="85" t="s">
        <v>93</v>
      </c>
      <c r="I365" s="85" t="s">
        <v>76</v>
      </c>
      <c r="J365" s="85" t="s">
        <v>77</v>
      </c>
      <c r="K365" s="85" t="s">
        <v>160</v>
      </c>
      <c r="L365" s="82"/>
      <c r="M365" s="82"/>
      <c r="N365" s="82"/>
      <c r="O365" s="82"/>
      <c r="P365" s="82" t="s">
        <v>81</v>
      </c>
      <c r="Q365" s="82" t="s">
        <v>81</v>
      </c>
      <c r="R365" s="82"/>
      <c r="S365" s="82"/>
      <c r="T365" s="82" t="s">
        <v>81</v>
      </c>
      <c r="U365" s="82" t="s">
        <v>81</v>
      </c>
      <c r="V365" s="82" t="s">
        <v>81</v>
      </c>
      <c r="W365" s="82" t="s">
        <v>81</v>
      </c>
      <c r="X365" s="82" t="s">
        <v>81</v>
      </c>
      <c r="Y365" s="82" t="s">
        <v>81</v>
      </c>
      <c r="Z365" s="82" t="s">
        <v>81</v>
      </c>
      <c r="AA365" s="82" t="s">
        <v>81</v>
      </c>
      <c r="AB365" s="82" t="s">
        <v>81</v>
      </c>
      <c r="AC365" s="82" t="s">
        <v>81</v>
      </c>
      <c r="AD365" s="82" t="s">
        <v>81</v>
      </c>
      <c r="AE365" s="82" t="s">
        <v>81</v>
      </c>
      <c r="AF365" s="82" t="s">
        <v>81</v>
      </c>
      <c r="AG365" s="82" t="s">
        <v>81</v>
      </c>
      <c r="AH365" s="82" t="s">
        <v>81</v>
      </c>
      <c r="AI365" s="82"/>
      <c r="AJ365" s="82" t="s">
        <v>81</v>
      </c>
      <c r="AK365" s="82" t="s">
        <v>81</v>
      </c>
      <c r="AL365" s="82"/>
      <c r="AM365" s="82"/>
      <c r="AN365" s="82" t="s">
        <v>81</v>
      </c>
      <c r="AO365" s="82"/>
      <c r="AP365" s="82"/>
      <c r="AQ365" s="82"/>
      <c r="AR365" s="82" t="s">
        <v>81</v>
      </c>
      <c r="AS365" s="82" t="s">
        <v>81</v>
      </c>
      <c r="AT365" s="82" t="s">
        <v>81</v>
      </c>
      <c r="AU365" s="82"/>
      <c r="AV365" s="82"/>
      <c r="AW365" s="1" t="s">
        <v>97</v>
      </c>
      <c r="AX365" s="1" t="s">
        <v>97</v>
      </c>
      <c r="AY365" s="1" t="s">
        <v>97</v>
      </c>
      <c r="AZ365" s="1" t="s">
        <v>82</v>
      </c>
      <c r="BA365" s="1" t="s">
        <v>82</v>
      </c>
      <c r="BB365" s="1" t="s">
        <v>82</v>
      </c>
      <c r="BC365" s="1" t="s">
        <v>97</v>
      </c>
      <c r="BD365" s="1" t="s">
        <v>84</v>
      </c>
    </row>
    <row r="366" spans="1:56" ht="56">
      <c r="A366" s="84" t="s">
        <v>800</v>
      </c>
      <c r="B366" s="85" t="s">
        <v>801</v>
      </c>
      <c r="C366" s="89" t="s">
        <v>90</v>
      </c>
      <c r="D366" s="87" t="s">
        <v>802</v>
      </c>
      <c r="E366" s="82" t="s">
        <v>1312</v>
      </c>
      <c r="F366" s="90" t="s">
        <v>73</v>
      </c>
      <c r="G366" s="85" t="s">
        <v>384</v>
      </c>
      <c r="H366" s="85" t="s">
        <v>93</v>
      </c>
      <c r="I366" s="85" t="s">
        <v>76</v>
      </c>
      <c r="J366" s="85" t="s">
        <v>131</v>
      </c>
      <c r="K366" s="85" t="s">
        <v>160</v>
      </c>
      <c r="L366" s="82"/>
      <c r="M366" s="82"/>
      <c r="N366" s="82"/>
      <c r="O366" s="82"/>
      <c r="P366" s="82"/>
      <c r="Q366" s="82" t="s">
        <v>81</v>
      </c>
      <c r="R366" s="82" t="s">
        <v>81</v>
      </c>
      <c r="S366" s="82"/>
      <c r="T366" s="82"/>
      <c r="U366" s="82" t="s">
        <v>81</v>
      </c>
      <c r="V366" s="82"/>
      <c r="W366" s="82"/>
      <c r="X366" s="82"/>
      <c r="Y366" s="82"/>
      <c r="Z366" s="82"/>
      <c r="AA366" s="82"/>
      <c r="AB366" s="82"/>
      <c r="AC366" s="82"/>
      <c r="AD366" s="82"/>
      <c r="AE366" s="82"/>
      <c r="AF366" s="82"/>
      <c r="AG366" s="82" t="s">
        <v>81</v>
      </c>
      <c r="AH366" s="82"/>
      <c r="AI366" s="82"/>
      <c r="AJ366" s="82" t="s">
        <v>81</v>
      </c>
      <c r="AK366" s="82" t="s">
        <v>81</v>
      </c>
      <c r="AL366" s="82"/>
      <c r="AM366" s="82"/>
      <c r="AN366" s="82"/>
      <c r="AO366" s="82"/>
      <c r="AP366" s="82"/>
      <c r="AQ366" s="82"/>
      <c r="AR366" s="82"/>
      <c r="AS366" s="82"/>
      <c r="AT366" s="82"/>
      <c r="AU366" s="82"/>
      <c r="AV366" s="82"/>
      <c r="AW366" s="1" t="s">
        <v>97</v>
      </c>
      <c r="AX366" s="1" t="s">
        <v>97</v>
      </c>
      <c r="AY366" s="1" t="s">
        <v>97</v>
      </c>
      <c r="AZ366" s="1" t="s">
        <v>82</v>
      </c>
      <c r="BA366" s="1" t="s">
        <v>82</v>
      </c>
      <c r="BB366" s="1" t="s">
        <v>82</v>
      </c>
      <c r="BC366" s="1" t="s">
        <v>97</v>
      </c>
      <c r="BD366" s="1" t="s">
        <v>84</v>
      </c>
    </row>
    <row r="367" spans="1:56" ht="56">
      <c r="A367" s="84" t="s">
        <v>803</v>
      </c>
      <c r="B367" s="85" t="s">
        <v>801</v>
      </c>
      <c r="C367" s="89" t="s">
        <v>90</v>
      </c>
      <c r="D367" s="87" t="s">
        <v>804</v>
      </c>
      <c r="E367" s="82" t="s">
        <v>1313</v>
      </c>
      <c r="F367" s="90" t="s">
        <v>73</v>
      </c>
      <c r="G367" s="85" t="s">
        <v>384</v>
      </c>
      <c r="H367" s="85" t="s">
        <v>93</v>
      </c>
      <c r="I367" s="85" t="s">
        <v>76</v>
      </c>
      <c r="J367" s="85" t="s">
        <v>131</v>
      </c>
      <c r="K367" s="85" t="s">
        <v>160</v>
      </c>
      <c r="L367" s="82"/>
      <c r="M367" s="82"/>
      <c r="N367" s="82"/>
      <c r="O367" s="82"/>
      <c r="P367" s="82"/>
      <c r="Q367" s="82" t="s">
        <v>81</v>
      </c>
      <c r="R367" s="82"/>
      <c r="S367" s="82"/>
      <c r="T367" s="82"/>
      <c r="U367" s="82"/>
      <c r="V367" s="82"/>
      <c r="W367" s="82"/>
      <c r="X367" s="82"/>
      <c r="Y367" s="82"/>
      <c r="Z367" s="82"/>
      <c r="AA367" s="82"/>
      <c r="AB367" s="82"/>
      <c r="AC367" s="82"/>
      <c r="AD367" s="82"/>
      <c r="AE367" s="82"/>
      <c r="AF367" s="82" t="s">
        <v>81</v>
      </c>
      <c r="AG367" s="82" t="s">
        <v>81</v>
      </c>
      <c r="AH367" s="82"/>
      <c r="AI367" s="82"/>
      <c r="AJ367" s="82"/>
      <c r="AK367" s="82"/>
      <c r="AL367" s="82"/>
      <c r="AM367" s="82"/>
      <c r="AN367" s="82"/>
      <c r="AO367" s="82"/>
      <c r="AP367" s="82"/>
      <c r="AQ367" s="82"/>
      <c r="AR367" s="82"/>
      <c r="AS367" s="82"/>
      <c r="AT367" s="82"/>
      <c r="AU367" s="82"/>
      <c r="AV367" s="82"/>
      <c r="AW367" s="1" t="s">
        <v>97</v>
      </c>
      <c r="AX367" s="1" t="s">
        <v>97</v>
      </c>
      <c r="AY367" s="1" t="s">
        <v>97</v>
      </c>
      <c r="AZ367" s="1" t="s">
        <v>82</v>
      </c>
      <c r="BA367" s="1" t="s">
        <v>82</v>
      </c>
      <c r="BB367" s="1" t="s">
        <v>82</v>
      </c>
      <c r="BC367" s="1" t="s">
        <v>97</v>
      </c>
      <c r="BD367" s="1" t="s">
        <v>84</v>
      </c>
    </row>
    <row r="368" spans="1:56" ht="56">
      <c r="A368" s="84" t="s">
        <v>805</v>
      </c>
      <c r="B368" s="85" t="s">
        <v>801</v>
      </c>
      <c r="C368" s="89" t="s">
        <v>90</v>
      </c>
      <c r="D368" s="87" t="s">
        <v>804</v>
      </c>
      <c r="E368" s="82" t="s">
        <v>1314</v>
      </c>
      <c r="F368" s="90" t="s">
        <v>73</v>
      </c>
      <c r="G368" s="85" t="s">
        <v>384</v>
      </c>
      <c r="H368" s="85" t="s">
        <v>93</v>
      </c>
      <c r="I368" s="85" t="s">
        <v>76</v>
      </c>
      <c r="J368" s="85" t="s">
        <v>77</v>
      </c>
      <c r="K368" s="85" t="s">
        <v>160</v>
      </c>
      <c r="L368" s="82"/>
      <c r="M368" s="82"/>
      <c r="N368" s="82"/>
      <c r="O368" s="82"/>
      <c r="P368" s="82"/>
      <c r="Q368" s="82" t="s">
        <v>81</v>
      </c>
      <c r="R368" s="82"/>
      <c r="S368" s="82"/>
      <c r="T368" s="82"/>
      <c r="U368" s="82"/>
      <c r="V368" s="82"/>
      <c r="W368" s="82"/>
      <c r="X368" s="82"/>
      <c r="Y368" s="82"/>
      <c r="Z368" s="82"/>
      <c r="AA368" s="82"/>
      <c r="AB368" s="82"/>
      <c r="AC368" s="82"/>
      <c r="AD368" s="82"/>
      <c r="AE368" s="82"/>
      <c r="AF368" s="82" t="s">
        <v>81</v>
      </c>
      <c r="AG368" s="82" t="s">
        <v>81</v>
      </c>
      <c r="AH368" s="82"/>
      <c r="AI368" s="82"/>
      <c r="AJ368" s="82"/>
      <c r="AK368" s="82"/>
      <c r="AL368" s="82"/>
      <c r="AM368" s="82"/>
      <c r="AN368" s="82"/>
      <c r="AO368" s="82"/>
      <c r="AP368" s="82"/>
      <c r="AQ368" s="82"/>
      <c r="AR368" s="82"/>
      <c r="AS368" s="82"/>
      <c r="AT368" s="82"/>
      <c r="AU368" s="82"/>
      <c r="AV368" s="82"/>
      <c r="AW368" s="1" t="s">
        <v>97</v>
      </c>
      <c r="AX368" s="1" t="s">
        <v>97</v>
      </c>
      <c r="AY368" s="1" t="s">
        <v>97</v>
      </c>
      <c r="AZ368" s="1" t="s">
        <v>82</v>
      </c>
      <c r="BA368" s="1" t="s">
        <v>82</v>
      </c>
      <c r="BB368" s="1" t="s">
        <v>82</v>
      </c>
      <c r="BC368" s="1" t="s">
        <v>97</v>
      </c>
      <c r="BD368" s="1" t="s">
        <v>84</v>
      </c>
    </row>
    <row r="369" spans="1:57" ht="56.5" thickBot="1">
      <c r="A369" s="84" t="s">
        <v>806</v>
      </c>
      <c r="B369" s="85" t="s">
        <v>801</v>
      </c>
      <c r="C369" s="89" t="s">
        <v>90</v>
      </c>
      <c r="D369" s="87" t="s">
        <v>807</v>
      </c>
      <c r="E369" s="82" t="s">
        <v>1315</v>
      </c>
      <c r="F369" s="90" t="s">
        <v>73</v>
      </c>
      <c r="G369" s="85" t="s">
        <v>150</v>
      </c>
      <c r="H369" s="85" t="s">
        <v>93</v>
      </c>
      <c r="I369" s="85" t="s">
        <v>76</v>
      </c>
      <c r="J369" s="85" t="s">
        <v>77</v>
      </c>
      <c r="K369" s="85" t="s">
        <v>160</v>
      </c>
      <c r="L369" s="82"/>
      <c r="M369" s="82"/>
      <c r="N369" s="82"/>
      <c r="O369" s="82"/>
      <c r="P369" s="82"/>
      <c r="Q369" s="82"/>
      <c r="R369" s="82"/>
      <c r="S369" s="82"/>
      <c r="T369" s="82"/>
      <c r="U369" s="82"/>
      <c r="V369" s="82"/>
      <c r="W369" s="82"/>
      <c r="X369" s="82"/>
      <c r="Y369" s="82"/>
      <c r="Z369" s="82"/>
      <c r="AA369" s="82"/>
      <c r="AB369" s="82"/>
      <c r="AC369" s="82"/>
      <c r="AD369" s="82"/>
      <c r="AE369" s="82"/>
      <c r="AF369" s="82"/>
      <c r="AG369" s="82"/>
      <c r="AH369" s="82"/>
      <c r="AI369" s="82"/>
      <c r="AJ369" s="82"/>
      <c r="AK369" s="82"/>
      <c r="AL369" s="82"/>
      <c r="AM369" s="82"/>
      <c r="AN369" s="82"/>
      <c r="AO369" s="82"/>
      <c r="AP369" s="82"/>
      <c r="AQ369" s="82"/>
      <c r="AR369" s="82"/>
      <c r="AS369" s="82"/>
      <c r="AT369" s="82"/>
      <c r="AU369" s="82"/>
      <c r="AV369" s="82"/>
      <c r="AW369" s="1" t="s">
        <v>97</v>
      </c>
      <c r="AX369" s="1" t="s">
        <v>97</v>
      </c>
      <c r="AY369" s="1" t="s">
        <v>97</v>
      </c>
      <c r="AZ369" s="1" t="s">
        <v>82</v>
      </c>
      <c r="BA369" s="1" t="s">
        <v>82</v>
      </c>
      <c r="BB369" s="1" t="s">
        <v>82</v>
      </c>
      <c r="BC369" s="1" t="s">
        <v>97</v>
      </c>
      <c r="BD369" s="1" t="s">
        <v>84</v>
      </c>
    </row>
    <row r="370" spans="1:57" ht="56.5" thickTop="1">
      <c r="A370" s="84" t="s">
        <v>808</v>
      </c>
      <c r="B370" s="85" t="s">
        <v>801</v>
      </c>
      <c r="C370" s="89" t="s">
        <v>79</v>
      </c>
      <c r="D370" s="87" t="s">
        <v>809</v>
      </c>
      <c r="E370" s="82" t="s">
        <v>1316</v>
      </c>
      <c r="F370" s="90" t="s">
        <v>73</v>
      </c>
      <c r="G370" s="85" t="s">
        <v>384</v>
      </c>
      <c r="H370" s="85" t="s">
        <v>93</v>
      </c>
      <c r="I370" s="85" t="s">
        <v>76</v>
      </c>
      <c r="J370" s="85" t="s">
        <v>77</v>
      </c>
      <c r="K370" s="85" t="s">
        <v>160</v>
      </c>
      <c r="L370" s="82"/>
      <c r="M370" s="82"/>
      <c r="N370" s="82"/>
      <c r="O370" s="82"/>
      <c r="P370" s="82" t="s">
        <v>81</v>
      </c>
      <c r="Q370" s="82" t="s">
        <v>81</v>
      </c>
      <c r="R370" s="82"/>
      <c r="S370" s="82"/>
      <c r="T370" s="82" t="s">
        <v>81</v>
      </c>
      <c r="U370" s="82" t="s">
        <v>81</v>
      </c>
      <c r="V370" s="82" t="s">
        <v>81</v>
      </c>
      <c r="W370" s="82" t="s">
        <v>81</v>
      </c>
      <c r="X370" s="82" t="s">
        <v>81</v>
      </c>
      <c r="Y370" s="82" t="s">
        <v>81</v>
      </c>
      <c r="Z370" s="82" t="s">
        <v>81</v>
      </c>
      <c r="AA370" s="82" t="s">
        <v>81</v>
      </c>
      <c r="AB370" s="82" t="s">
        <v>81</v>
      </c>
      <c r="AC370" s="82" t="s">
        <v>81</v>
      </c>
      <c r="AD370" s="82" t="s">
        <v>81</v>
      </c>
      <c r="AE370" s="82" t="s">
        <v>81</v>
      </c>
      <c r="AF370" s="82" t="s">
        <v>81</v>
      </c>
      <c r="AG370" s="82" t="s">
        <v>81</v>
      </c>
      <c r="AH370" s="82" t="s">
        <v>81</v>
      </c>
      <c r="AI370" s="82"/>
      <c r="AJ370" s="82" t="s">
        <v>81</v>
      </c>
      <c r="AK370" s="82" t="s">
        <v>81</v>
      </c>
      <c r="AL370" s="82"/>
      <c r="AM370" s="82"/>
      <c r="AN370" s="82" t="s">
        <v>81</v>
      </c>
      <c r="AO370" s="82"/>
      <c r="AP370" s="82"/>
      <c r="AQ370" s="82"/>
      <c r="AR370" s="82" t="s">
        <v>81</v>
      </c>
      <c r="AS370" s="82" t="s">
        <v>81</v>
      </c>
      <c r="AT370" s="82" t="s">
        <v>81</v>
      </c>
      <c r="AU370" s="82"/>
      <c r="AV370" s="82"/>
      <c r="AW370" s="1" t="s">
        <v>97</v>
      </c>
      <c r="AX370" s="1" t="s">
        <v>97</v>
      </c>
      <c r="AY370" s="1" t="s">
        <v>97</v>
      </c>
      <c r="AZ370" s="1" t="s">
        <v>82</v>
      </c>
      <c r="BA370" s="1" t="s">
        <v>82</v>
      </c>
      <c r="BB370" s="1" t="s">
        <v>82</v>
      </c>
      <c r="BC370" s="1" t="s">
        <v>97</v>
      </c>
      <c r="BD370" s="1" t="s">
        <v>84</v>
      </c>
      <c r="BE370" s="15"/>
    </row>
    <row r="371" spans="1:57" ht="56">
      <c r="A371" s="84" t="s">
        <v>810</v>
      </c>
      <c r="B371" s="85" t="s">
        <v>801</v>
      </c>
      <c r="C371" s="89" t="s">
        <v>90</v>
      </c>
      <c r="D371" s="87" t="s">
        <v>811</v>
      </c>
      <c r="E371" s="82" t="s">
        <v>1317</v>
      </c>
      <c r="F371" s="90" t="s">
        <v>73</v>
      </c>
      <c r="G371" s="85" t="s">
        <v>384</v>
      </c>
      <c r="H371" s="85" t="s">
        <v>93</v>
      </c>
      <c r="I371" s="85" t="s">
        <v>76</v>
      </c>
      <c r="J371" s="85" t="s">
        <v>131</v>
      </c>
      <c r="K371" s="85" t="s">
        <v>160</v>
      </c>
      <c r="L371" s="82"/>
      <c r="M371" s="82"/>
      <c r="N371" s="82"/>
      <c r="O371" s="82"/>
      <c r="P371" s="82" t="s">
        <v>81</v>
      </c>
      <c r="Q371" s="82" t="s">
        <v>81</v>
      </c>
      <c r="R371" s="82" t="s">
        <v>81</v>
      </c>
      <c r="S371" s="82" t="s">
        <v>81</v>
      </c>
      <c r="T371" s="82"/>
      <c r="U371" s="82"/>
      <c r="V371" s="82"/>
      <c r="W371" s="82"/>
      <c r="X371" s="82"/>
      <c r="Y371" s="82"/>
      <c r="Z371" s="82"/>
      <c r="AA371" s="82"/>
      <c r="AB371" s="82"/>
      <c r="AC371" s="82"/>
      <c r="AD371" s="82"/>
      <c r="AE371" s="82"/>
      <c r="AF371" s="82"/>
      <c r="AG371" s="82"/>
      <c r="AH371" s="82"/>
      <c r="AI371" s="82"/>
      <c r="AJ371" s="82"/>
      <c r="AK371" s="82"/>
      <c r="AL371" s="82"/>
      <c r="AM371" s="82"/>
      <c r="AN371" s="82"/>
      <c r="AO371" s="82"/>
      <c r="AP371" s="82"/>
      <c r="AQ371" s="82"/>
      <c r="AR371" s="82"/>
      <c r="AS371" s="82"/>
      <c r="AT371" s="82"/>
      <c r="AU371" s="82"/>
      <c r="AV371" s="82"/>
      <c r="AW371" s="1" t="s">
        <v>97</v>
      </c>
      <c r="AX371" s="1" t="s">
        <v>97</v>
      </c>
      <c r="AY371" s="1" t="s">
        <v>97</v>
      </c>
      <c r="AZ371" s="1" t="s">
        <v>82</v>
      </c>
      <c r="BA371" s="1" t="s">
        <v>82</v>
      </c>
      <c r="BB371" s="1" t="s">
        <v>82</v>
      </c>
      <c r="BC371" s="1" t="s">
        <v>97</v>
      </c>
      <c r="BD371" s="1" t="s">
        <v>84</v>
      </c>
    </row>
    <row r="372" spans="1:57" ht="56">
      <c r="A372" s="84" t="s">
        <v>812</v>
      </c>
      <c r="B372" s="85" t="s">
        <v>801</v>
      </c>
      <c r="C372" s="89" t="s">
        <v>90</v>
      </c>
      <c r="D372" s="87" t="s">
        <v>813</v>
      </c>
      <c r="E372" s="82" t="s">
        <v>1318</v>
      </c>
      <c r="F372" s="90" t="s">
        <v>73</v>
      </c>
      <c r="G372" s="85" t="s">
        <v>384</v>
      </c>
      <c r="H372" s="85" t="s">
        <v>93</v>
      </c>
      <c r="I372" s="85" t="s">
        <v>76</v>
      </c>
      <c r="J372" s="85" t="s">
        <v>77</v>
      </c>
      <c r="K372" s="85" t="s">
        <v>160</v>
      </c>
      <c r="L372" s="82"/>
      <c r="M372" s="82"/>
      <c r="N372" s="82"/>
      <c r="O372" s="82"/>
      <c r="P372" s="82"/>
      <c r="Q372" s="82" t="s">
        <v>81</v>
      </c>
      <c r="R372" s="82" t="s">
        <v>81</v>
      </c>
      <c r="S372" s="82"/>
      <c r="T372" s="82"/>
      <c r="U372" s="82"/>
      <c r="V372" s="82"/>
      <c r="W372" s="82"/>
      <c r="X372" s="82"/>
      <c r="Y372" s="82"/>
      <c r="Z372" s="82"/>
      <c r="AA372" s="82"/>
      <c r="AB372" s="82"/>
      <c r="AC372" s="82"/>
      <c r="AD372" s="82"/>
      <c r="AE372" s="82"/>
      <c r="AF372" s="82" t="s">
        <v>81</v>
      </c>
      <c r="AG372" s="82" t="s">
        <v>81</v>
      </c>
      <c r="AH372" s="82"/>
      <c r="AI372" s="82"/>
      <c r="AJ372" s="82" t="s">
        <v>81</v>
      </c>
      <c r="AK372" s="82" t="s">
        <v>81</v>
      </c>
      <c r="AL372" s="82"/>
      <c r="AM372" s="82"/>
      <c r="AN372" s="82"/>
      <c r="AO372" s="82"/>
      <c r="AP372" s="82"/>
      <c r="AQ372" s="82"/>
      <c r="AR372" s="82"/>
      <c r="AS372" s="82"/>
      <c r="AT372" s="82"/>
      <c r="AU372" s="82"/>
      <c r="AV372" s="82"/>
      <c r="AW372" s="1" t="s">
        <v>97</v>
      </c>
      <c r="AX372" s="1" t="s">
        <v>97</v>
      </c>
      <c r="AY372" s="1" t="s">
        <v>97</v>
      </c>
      <c r="AZ372" s="1" t="s">
        <v>82</v>
      </c>
      <c r="BA372" s="1" t="s">
        <v>82</v>
      </c>
      <c r="BB372" s="1" t="s">
        <v>82</v>
      </c>
      <c r="BC372" s="1" t="s">
        <v>97</v>
      </c>
      <c r="BD372" s="1" t="s">
        <v>84</v>
      </c>
    </row>
    <row r="373" spans="1:57" ht="70">
      <c r="A373" s="84" t="s">
        <v>814</v>
      </c>
      <c r="B373" s="85" t="s">
        <v>801</v>
      </c>
      <c r="C373" s="89" t="s">
        <v>90</v>
      </c>
      <c r="D373" s="87" t="s">
        <v>815</v>
      </c>
      <c r="E373" s="82" t="s">
        <v>1319</v>
      </c>
      <c r="F373" s="90" t="s">
        <v>73</v>
      </c>
      <c r="G373" s="85" t="s">
        <v>384</v>
      </c>
      <c r="H373" s="85" t="s">
        <v>75</v>
      </c>
      <c r="I373" s="85" t="s">
        <v>76</v>
      </c>
      <c r="J373" s="85" t="s">
        <v>131</v>
      </c>
      <c r="K373" s="82" t="s">
        <v>78</v>
      </c>
      <c r="L373" s="82" t="s">
        <v>81</v>
      </c>
      <c r="M373" s="82" t="s">
        <v>81</v>
      </c>
      <c r="N373" s="82"/>
      <c r="O373" s="82"/>
      <c r="P373" s="82"/>
      <c r="Q373" s="82" t="s">
        <v>81</v>
      </c>
      <c r="R373" s="82" t="s">
        <v>81</v>
      </c>
      <c r="S373" s="82"/>
      <c r="T373" s="82"/>
      <c r="U373" s="82"/>
      <c r="V373" s="82"/>
      <c r="W373" s="82"/>
      <c r="X373" s="82"/>
      <c r="Y373" s="82"/>
      <c r="Z373" s="82"/>
      <c r="AA373" s="82"/>
      <c r="AB373" s="82"/>
      <c r="AC373" s="82"/>
      <c r="AD373" s="82"/>
      <c r="AE373" s="82"/>
      <c r="AF373" s="82" t="s">
        <v>81</v>
      </c>
      <c r="AG373" s="82" t="s">
        <v>81</v>
      </c>
      <c r="AH373" s="82"/>
      <c r="AI373" s="82"/>
      <c r="AJ373" s="82" t="s">
        <v>81</v>
      </c>
      <c r="AK373" s="82" t="s">
        <v>81</v>
      </c>
      <c r="AL373" s="82"/>
      <c r="AM373" s="82"/>
      <c r="AN373" s="82"/>
      <c r="AO373" s="82"/>
      <c r="AP373" s="82"/>
      <c r="AQ373" s="82"/>
      <c r="AR373" s="82"/>
      <c r="AS373" s="82"/>
      <c r="AT373" s="82"/>
      <c r="AU373" s="82"/>
      <c r="AV373" s="82"/>
      <c r="AW373" s="1" t="s">
        <v>82</v>
      </c>
      <c r="AX373" s="1" t="s">
        <v>83</v>
      </c>
      <c r="AY373" s="1" t="s">
        <v>83</v>
      </c>
      <c r="AZ373" s="1" t="s">
        <v>82</v>
      </c>
      <c r="BA373" s="1" t="s">
        <v>82</v>
      </c>
      <c r="BB373" s="1" t="s">
        <v>82</v>
      </c>
      <c r="BC373" s="1" t="s">
        <v>82</v>
      </c>
      <c r="BD373" s="1" t="s">
        <v>147</v>
      </c>
    </row>
    <row r="374" spans="1:57" ht="70">
      <c r="A374" s="84" t="s">
        <v>816</v>
      </c>
      <c r="B374" s="85" t="s">
        <v>801</v>
      </c>
      <c r="C374" s="89" t="s">
        <v>90</v>
      </c>
      <c r="D374" s="87" t="s">
        <v>817</v>
      </c>
      <c r="E374" s="82" t="s">
        <v>1320</v>
      </c>
      <c r="F374" s="90" t="s">
        <v>73</v>
      </c>
      <c r="G374" s="85" t="s">
        <v>74</v>
      </c>
      <c r="H374" s="85" t="s">
        <v>75</v>
      </c>
      <c r="I374" s="85" t="s">
        <v>76</v>
      </c>
      <c r="J374" s="85" t="s">
        <v>77</v>
      </c>
      <c r="K374" s="82" t="s">
        <v>78</v>
      </c>
      <c r="L374" s="82" t="s">
        <v>81</v>
      </c>
      <c r="M374" s="82" t="s">
        <v>81</v>
      </c>
      <c r="N374" s="82"/>
      <c r="O374" s="82"/>
      <c r="P374" s="82" t="s">
        <v>81</v>
      </c>
      <c r="Q374" s="82" t="s">
        <v>81</v>
      </c>
      <c r="R374" s="82" t="s">
        <v>81</v>
      </c>
      <c r="S374" s="82" t="s">
        <v>81</v>
      </c>
      <c r="T374" s="82" t="s">
        <v>81</v>
      </c>
      <c r="U374" s="82" t="s">
        <v>81</v>
      </c>
      <c r="V374" s="82" t="s">
        <v>81</v>
      </c>
      <c r="W374" s="82" t="s">
        <v>81</v>
      </c>
      <c r="X374" s="82" t="s">
        <v>81</v>
      </c>
      <c r="Y374" s="82" t="s">
        <v>81</v>
      </c>
      <c r="Z374" s="82" t="s">
        <v>81</v>
      </c>
      <c r="AA374" s="82" t="s">
        <v>81</v>
      </c>
      <c r="AB374" s="82" t="s">
        <v>81</v>
      </c>
      <c r="AC374" s="82" t="s">
        <v>81</v>
      </c>
      <c r="AD374" s="82" t="s">
        <v>81</v>
      </c>
      <c r="AE374" s="82" t="s">
        <v>81</v>
      </c>
      <c r="AF374" s="82" t="s">
        <v>81</v>
      </c>
      <c r="AG374" s="82" t="s">
        <v>81</v>
      </c>
      <c r="AH374" s="82" t="s">
        <v>81</v>
      </c>
      <c r="AI374" s="82" t="s">
        <v>81</v>
      </c>
      <c r="AJ374" s="82" t="s">
        <v>81</v>
      </c>
      <c r="AK374" s="82" t="s">
        <v>81</v>
      </c>
      <c r="AL374" s="82" t="s">
        <v>81</v>
      </c>
      <c r="AM374" s="82" t="s">
        <v>81</v>
      </c>
      <c r="AN374" s="82" t="s">
        <v>81</v>
      </c>
      <c r="AO374" s="82" t="s">
        <v>81</v>
      </c>
      <c r="AP374" s="82" t="s">
        <v>81</v>
      </c>
      <c r="AQ374" s="82" t="s">
        <v>81</v>
      </c>
      <c r="AR374" s="82" t="s">
        <v>81</v>
      </c>
      <c r="AS374" s="82" t="s">
        <v>81</v>
      </c>
      <c r="AT374" s="82" t="s">
        <v>81</v>
      </c>
      <c r="AU374" s="82" t="s">
        <v>81</v>
      </c>
      <c r="AV374" s="82" t="s">
        <v>81</v>
      </c>
      <c r="AW374" s="1" t="s">
        <v>82</v>
      </c>
      <c r="AX374" s="1" t="s">
        <v>83</v>
      </c>
      <c r="AY374" s="1" t="s">
        <v>83</v>
      </c>
      <c r="AZ374" s="1" t="s">
        <v>82</v>
      </c>
      <c r="BA374" s="1" t="s">
        <v>82</v>
      </c>
      <c r="BB374" s="1" t="s">
        <v>82</v>
      </c>
      <c r="BC374" s="1" t="s">
        <v>82</v>
      </c>
      <c r="BD374" s="1" t="s">
        <v>147</v>
      </c>
    </row>
    <row r="375" spans="1:57" ht="56" hidden="1">
      <c r="A375" s="84" t="s">
        <v>86</v>
      </c>
      <c r="B375" s="85" t="s">
        <v>801</v>
      </c>
      <c r="C375" s="89"/>
      <c r="D375" s="87" t="s">
        <v>144</v>
      </c>
      <c r="E375" s="82" t="s">
        <v>1114</v>
      </c>
      <c r="F375" s="85"/>
      <c r="G375" s="85" t="s">
        <v>74</v>
      </c>
      <c r="H375" s="85" t="s">
        <v>75</v>
      </c>
      <c r="I375" s="85" t="s">
        <v>76</v>
      </c>
      <c r="J375" s="85"/>
      <c r="K375" s="85"/>
      <c r="L375" s="82"/>
      <c r="M375" s="82"/>
      <c r="N375" s="82"/>
      <c r="O375" s="82"/>
      <c r="P375" s="82"/>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c r="AT375" s="82"/>
      <c r="AU375" s="82"/>
      <c r="AV375" s="82"/>
    </row>
    <row r="376" spans="1:57" ht="98">
      <c r="A376" s="84" t="s">
        <v>818</v>
      </c>
      <c r="B376" s="85" t="s">
        <v>801</v>
      </c>
      <c r="C376" s="89" t="s">
        <v>90</v>
      </c>
      <c r="D376" s="87" t="s">
        <v>819</v>
      </c>
      <c r="E376" s="82" t="s">
        <v>1321</v>
      </c>
      <c r="F376" s="90" t="s">
        <v>73</v>
      </c>
      <c r="G376" s="85" t="s">
        <v>74</v>
      </c>
      <c r="H376" s="85" t="s">
        <v>75</v>
      </c>
      <c r="I376" s="85" t="s">
        <v>76</v>
      </c>
      <c r="J376" s="85" t="s">
        <v>77</v>
      </c>
      <c r="K376" s="85" t="s">
        <v>114</v>
      </c>
      <c r="L376" s="82" t="s">
        <v>81</v>
      </c>
      <c r="M376" s="82" t="s">
        <v>81</v>
      </c>
      <c r="N376" s="82"/>
      <c r="O376" s="82"/>
      <c r="P376" s="82" t="s">
        <v>81</v>
      </c>
      <c r="Q376" s="82" t="s">
        <v>81</v>
      </c>
      <c r="R376" s="82" t="s">
        <v>81</v>
      </c>
      <c r="S376" s="82" t="s">
        <v>81</v>
      </c>
      <c r="T376" s="82" t="s">
        <v>81</v>
      </c>
      <c r="U376" s="82" t="s">
        <v>81</v>
      </c>
      <c r="V376" s="82" t="s">
        <v>81</v>
      </c>
      <c r="W376" s="82" t="s">
        <v>81</v>
      </c>
      <c r="X376" s="82" t="s">
        <v>81</v>
      </c>
      <c r="Y376" s="82" t="s">
        <v>81</v>
      </c>
      <c r="Z376" s="82" t="s">
        <v>81</v>
      </c>
      <c r="AA376" s="82" t="s">
        <v>81</v>
      </c>
      <c r="AB376" s="82" t="s">
        <v>81</v>
      </c>
      <c r="AC376" s="82" t="s">
        <v>81</v>
      </c>
      <c r="AD376" s="82" t="s">
        <v>81</v>
      </c>
      <c r="AE376" s="82" t="s">
        <v>81</v>
      </c>
      <c r="AF376" s="82" t="s">
        <v>81</v>
      </c>
      <c r="AG376" s="82" t="s">
        <v>81</v>
      </c>
      <c r="AH376" s="82" t="s">
        <v>81</v>
      </c>
      <c r="AI376" s="82" t="s">
        <v>81</v>
      </c>
      <c r="AJ376" s="82" t="s">
        <v>81</v>
      </c>
      <c r="AK376" s="82" t="s">
        <v>81</v>
      </c>
      <c r="AL376" s="82" t="s">
        <v>81</v>
      </c>
      <c r="AM376" s="82" t="s">
        <v>81</v>
      </c>
      <c r="AN376" s="82" t="s">
        <v>81</v>
      </c>
      <c r="AO376" s="82" t="s">
        <v>81</v>
      </c>
      <c r="AP376" s="82" t="s">
        <v>81</v>
      </c>
      <c r="AQ376" s="82" t="s">
        <v>81</v>
      </c>
      <c r="AR376" s="82" t="s">
        <v>81</v>
      </c>
      <c r="AS376" s="82" t="s">
        <v>81</v>
      </c>
      <c r="AT376" s="82" t="s">
        <v>81</v>
      </c>
      <c r="AU376" s="82" t="s">
        <v>81</v>
      </c>
      <c r="AV376" s="82" t="s">
        <v>81</v>
      </c>
      <c r="AW376" s="1" t="s">
        <v>82</v>
      </c>
      <c r="AX376" s="1" t="s">
        <v>83</v>
      </c>
      <c r="AY376" s="1" t="s">
        <v>83</v>
      </c>
      <c r="AZ376" s="1" t="s">
        <v>97</v>
      </c>
      <c r="BA376" s="1" t="s">
        <v>83</v>
      </c>
      <c r="BB376" s="1" t="s">
        <v>83</v>
      </c>
      <c r="BC376" s="1" t="s">
        <v>82</v>
      </c>
      <c r="BD376" s="1" t="s">
        <v>165</v>
      </c>
    </row>
    <row r="377" spans="1:57" ht="56">
      <c r="A377" s="84" t="s">
        <v>820</v>
      </c>
      <c r="B377" s="85" t="s">
        <v>801</v>
      </c>
      <c r="C377" s="89" t="s">
        <v>90</v>
      </c>
      <c r="D377" s="87" t="s">
        <v>821</v>
      </c>
      <c r="E377" s="82" t="s">
        <v>1322</v>
      </c>
      <c r="F377" s="90" t="s">
        <v>73</v>
      </c>
      <c r="G377" s="85" t="s">
        <v>74</v>
      </c>
      <c r="H377" s="85" t="s">
        <v>75</v>
      </c>
      <c r="I377" s="85" t="s">
        <v>76</v>
      </c>
      <c r="J377" s="85" t="s">
        <v>77</v>
      </c>
      <c r="K377" s="85" t="s">
        <v>160</v>
      </c>
      <c r="L377" s="82" t="s">
        <v>81</v>
      </c>
      <c r="M377" s="82" t="s">
        <v>81</v>
      </c>
      <c r="N377" s="82"/>
      <c r="O377" s="82"/>
      <c r="P377" s="82" t="s">
        <v>81</v>
      </c>
      <c r="Q377" s="82" t="s">
        <v>81</v>
      </c>
      <c r="R377" s="82" t="s">
        <v>81</v>
      </c>
      <c r="S377" s="82" t="s">
        <v>81</v>
      </c>
      <c r="T377" s="82" t="s">
        <v>81</v>
      </c>
      <c r="U377" s="82" t="s">
        <v>81</v>
      </c>
      <c r="V377" s="82" t="s">
        <v>81</v>
      </c>
      <c r="W377" s="82" t="s">
        <v>81</v>
      </c>
      <c r="X377" s="82" t="s">
        <v>81</v>
      </c>
      <c r="Y377" s="82" t="s">
        <v>81</v>
      </c>
      <c r="Z377" s="82" t="s">
        <v>81</v>
      </c>
      <c r="AA377" s="82" t="s">
        <v>81</v>
      </c>
      <c r="AB377" s="82" t="s">
        <v>81</v>
      </c>
      <c r="AC377" s="82" t="s">
        <v>81</v>
      </c>
      <c r="AD377" s="82" t="s">
        <v>81</v>
      </c>
      <c r="AE377" s="82" t="s">
        <v>81</v>
      </c>
      <c r="AF377" s="82" t="s">
        <v>81</v>
      </c>
      <c r="AG377" s="82" t="s">
        <v>81</v>
      </c>
      <c r="AH377" s="82" t="s">
        <v>81</v>
      </c>
      <c r="AI377" s="82" t="s">
        <v>81</v>
      </c>
      <c r="AJ377" s="82" t="s">
        <v>81</v>
      </c>
      <c r="AK377" s="82" t="s">
        <v>81</v>
      </c>
      <c r="AL377" s="82" t="s">
        <v>81</v>
      </c>
      <c r="AM377" s="82" t="s">
        <v>81</v>
      </c>
      <c r="AN377" s="82" t="s">
        <v>81</v>
      </c>
      <c r="AO377" s="82" t="s">
        <v>81</v>
      </c>
      <c r="AP377" s="82" t="s">
        <v>81</v>
      </c>
      <c r="AQ377" s="82" t="s">
        <v>81</v>
      </c>
      <c r="AR377" s="82" t="s">
        <v>81</v>
      </c>
      <c r="AS377" s="82" t="s">
        <v>81</v>
      </c>
      <c r="AT377" s="82" t="s">
        <v>81</v>
      </c>
      <c r="AU377" s="82" t="s">
        <v>81</v>
      </c>
      <c r="AV377" s="82" t="s">
        <v>81</v>
      </c>
      <c r="AW377" s="1" t="s">
        <v>82</v>
      </c>
      <c r="AX377" s="1" t="s">
        <v>83</v>
      </c>
      <c r="AY377" s="1" t="s">
        <v>83</v>
      </c>
      <c r="AZ377" s="1" t="s">
        <v>82</v>
      </c>
      <c r="BA377" s="1" t="s">
        <v>82</v>
      </c>
      <c r="BB377" s="1" t="s">
        <v>82</v>
      </c>
      <c r="BC377" s="1" t="s">
        <v>82</v>
      </c>
      <c r="BD377" s="1" t="s">
        <v>147</v>
      </c>
    </row>
    <row r="378" spans="1:57" ht="56">
      <c r="A378" s="84" t="s">
        <v>822</v>
      </c>
      <c r="B378" s="85" t="s">
        <v>801</v>
      </c>
      <c r="C378" s="89" t="s">
        <v>90</v>
      </c>
      <c r="D378" s="87" t="s">
        <v>823</v>
      </c>
      <c r="E378" s="82" t="s">
        <v>1323</v>
      </c>
      <c r="F378" s="90" t="s">
        <v>73</v>
      </c>
      <c r="G378" s="85" t="s">
        <v>384</v>
      </c>
      <c r="H378" s="85" t="s">
        <v>75</v>
      </c>
      <c r="I378" s="85" t="s">
        <v>76</v>
      </c>
      <c r="J378" s="85" t="s">
        <v>77</v>
      </c>
      <c r="K378" s="85" t="s">
        <v>160</v>
      </c>
      <c r="L378" s="82" t="s">
        <v>81</v>
      </c>
      <c r="M378" s="82" t="s">
        <v>81</v>
      </c>
      <c r="N378" s="82"/>
      <c r="O378" s="82"/>
      <c r="P378" s="82" t="s">
        <v>81</v>
      </c>
      <c r="Q378" s="82" t="s">
        <v>81</v>
      </c>
      <c r="R378" s="82" t="s">
        <v>81</v>
      </c>
      <c r="S378" s="82" t="s">
        <v>81</v>
      </c>
      <c r="T378" s="82" t="s">
        <v>81</v>
      </c>
      <c r="U378" s="82" t="s">
        <v>81</v>
      </c>
      <c r="V378" s="82" t="s">
        <v>81</v>
      </c>
      <c r="W378" s="82" t="s">
        <v>81</v>
      </c>
      <c r="X378" s="82" t="s">
        <v>81</v>
      </c>
      <c r="Y378" s="82" t="s">
        <v>81</v>
      </c>
      <c r="Z378" s="82" t="s">
        <v>81</v>
      </c>
      <c r="AA378" s="82" t="s">
        <v>81</v>
      </c>
      <c r="AB378" s="82" t="s">
        <v>81</v>
      </c>
      <c r="AC378" s="82" t="s">
        <v>81</v>
      </c>
      <c r="AD378" s="82" t="s">
        <v>81</v>
      </c>
      <c r="AE378" s="82" t="s">
        <v>81</v>
      </c>
      <c r="AF378" s="82" t="s">
        <v>81</v>
      </c>
      <c r="AG378" s="82" t="s">
        <v>81</v>
      </c>
      <c r="AH378" s="82" t="s">
        <v>81</v>
      </c>
      <c r="AI378" s="82" t="s">
        <v>81</v>
      </c>
      <c r="AJ378" s="82" t="s">
        <v>81</v>
      </c>
      <c r="AK378" s="82" t="s">
        <v>81</v>
      </c>
      <c r="AL378" s="82" t="s">
        <v>81</v>
      </c>
      <c r="AM378" s="82" t="s">
        <v>81</v>
      </c>
      <c r="AN378" s="82" t="s">
        <v>81</v>
      </c>
      <c r="AO378" s="82" t="s">
        <v>81</v>
      </c>
      <c r="AP378" s="82" t="s">
        <v>81</v>
      </c>
      <c r="AQ378" s="82" t="s">
        <v>81</v>
      </c>
      <c r="AR378" s="82" t="s">
        <v>81</v>
      </c>
      <c r="AS378" s="82" t="s">
        <v>81</v>
      </c>
      <c r="AT378" s="82" t="s">
        <v>81</v>
      </c>
      <c r="AU378" s="82" t="s">
        <v>81</v>
      </c>
      <c r="AV378" s="82" t="s">
        <v>81</v>
      </c>
      <c r="AW378" s="1" t="s">
        <v>83</v>
      </c>
      <c r="AX378" s="1" t="s">
        <v>83</v>
      </c>
      <c r="AY378" s="1" t="s">
        <v>83</v>
      </c>
      <c r="AZ378" s="1" t="s">
        <v>82</v>
      </c>
      <c r="BA378" s="1" t="s">
        <v>82</v>
      </c>
      <c r="BB378" s="1" t="s">
        <v>82</v>
      </c>
      <c r="BC378" s="1" t="s">
        <v>82</v>
      </c>
      <c r="BD378" s="1" t="s">
        <v>147</v>
      </c>
    </row>
    <row r="379" spans="1:57" ht="56" hidden="1">
      <c r="A379" s="84" t="s">
        <v>86</v>
      </c>
      <c r="B379" s="85" t="s">
        <v>801</v>
      </c>
      <c r="C379" s="89"/>
      <c r="D379" s="87" t="s">
        <v>267</v>
      </c>
      <c r="E379" s="82" t="s">
        <v>1115</v>
      </c>
      <c r="F379" s="85"/>
      <c r="G379" s="85" t="s">
        <v>74</v>
      </c>
      <c r="H379" s="85" t="s">
        <v>75</v>
      </c>
      <c r="I379" s="85" t="s">
        <v>76</v>
      </c>
      <c r="J379" s="85"/>
      <c r="K379" s="85"/>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82"/>
      <c r="AV379" s="82"/>
    </row>
    <row r="380" spans="1:57" ht="84">
      <c r="A380" s="84" t="s">
        <v>824</v>
      </c>
      <c r="B380" s="85" t="s">
        <v>801</v>
      </c>
      <c r="C380" s="89" t="s">
        <v>90</v>
      </c>
      <c r="D380" s="87" t="s">
        <v>825</v>
      </c>
      <c r="E380" s="82" t="s">
        <v>1324</v>
      </c>
      <c r="F380" s="90" t="s">
        <v>73</v>
      </c>
      <c r="G380" s="85" t="s">
        <v>74</v>
      </c>
      <c r="H380" s="85" t="s">
        <v>75</v>
      </c>
      <c r="I380" s="85" t="s">
        <v>76</v>
      </c>
      <c r="J380" s="85" t="s">
        <v>77</v>
      </c>
      <c r="K380" s="82" t="s">
        <v>78</v>
      </c>
      <c r="L380" s="82"/>
      <c r="M380" s="82" t="s">
        <v>81</v>
      </c>
      <c r="N380" s="82"/>
      <c r="O380" s="82"/>
      <c r="P380" s="82"/>
      <c r="Q380" s="82"/>
      <c r="R380" s="82" t="s">
        <v>81</v>
      </c>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t="s">
        <v>81</v>
      </c>
      <c r="AS380" s="82" t="s">
        <v>81</v>
      </c>
      <c r="AT380" s="82"/>
      <c r="AU380" s="82"/>
      <c r="AV380" s="82"/>
      <c r="AW380" s="1" t="s">
        <v>83</v>
      </c>
      <c r="AX380" s="1" t="s">
        <v>83</v>
      </c>
      <c r="AY380" s="1" t="s">
        <v>83</v>
      </c>
      <c r="AZ380" s="1" t="s">
        <v>83</v>
      </c>
      <c r="BA380" s="1" t="s">
        <v>82</v>
      </c>
      <c r="BB380" s="1" t="s">
        <v>82</v>
      </c>
      <c r="BC380" s="1" t="s">
        <v>82</v>
      </c>
      <c r="BD380" s="1" t="s">
        <v>147</v>
      </c>
    </row>
    <row r="381" spans="1:57" ht="56">
      <c r="A381" s="84" t="s">
        <v>826</v>
      </c>
      <c r="B381" s="85" t="s">
        <v>801</v>
      </c>
      <c r="C381" s="89" t="s">
        <v>90</v>
      </c>
      <c r="D381" s="87" t="s">
        <v>827</v>
      </c>
      <c r="E381" s="82" t="s">
        <v>1325</v>
      </c>
      <c r="F381" s="90" t="s">
        <v>73</v>
      </c>
      <c r="G381" s="85" t="s">
        <v>93</v>
      </c>
      <c r="H381" s="85" t="s">
        <v>93</v>
      </c>
      <c r="I381" s="85" t="s">
        <v>76</v>
      </c>
      <c r="J381" s="85" t="s">
        <v>131</v>
      </c>
      <c r="K381" s="85" t="s">
        <v>24</v>
      </c>
      <c r="L381" s="82"/>
      <c r="M381" s="82"/>
      <c r="N381" s="82" t="s">
        <v>81</v>
      </c>
      <c r="O381" s="82"/>
      <c r="P381" s="82"/>
      <c r="Q381" s="82" t="s">
        <v>81</v>
      </c>
      <c r="R381" s="82"/>
      <c r="S381" s="82"/>
      <c r="T381" s="82"/>
      <c r="U381" s="82"/>
      <c r="V381" s="82"/>
      <c r="W381" s="82"/>
      <c r="X381" s="82"/>
      <c r="Y381" s="82"/>
      <c r="Z381" s="82"/>
      <c r="AA381" s="82"/>
      <c r="AB381" s="82"/>
      <c r="AC381" s="82"/>
      <c r="AD381" s="82"/>
      <c r="AE381" s="82"/>
      <c r="AF381" s="82" t="s">
        <v>81</v>
      </c>
      <c r="AG381" s="82" t="s">
        <v>81</v>
      </c>
      <c r="AH381" s="82"/>
      <c r="AI381" s="82"/>
      <c r="AJ381" s="82"/>
      <c r="AK381" s="82"/>
      <c r="AL381" s="82"/>
      <c r="AM381" s="82"/>
      <c r="AN381" s="82"/>
      <c r="AO381" s="82"/>
      <c r="AP381" s="82"/>
      <c r="AQ381" s="82"/>
      <c r="AR381" s="82"/>
      <c r="AS381" s="82"/>
      <c r="AT381" s="82"/>
      <c r="AU381" s="82"/>
      <c r="AV381" s="82"/>
      <c r="AW381" s="1" t="s">
        <v>97</v>
      </c>
      <c r="AX381" s="1" t="s">
        <v>83</v>
      </c>
      <c r="AY381" s="1" t="s">
        <v>82</v>
      </c>
      <c r="AZ381" s="1" t="s">
        <v>83</v>
      </c>
      <c r="BA381" s="1" t="s">
        <v>83</v>
      </c>
      <c r="BB381" s="1" t="s">
        <v>83</v>
      </c>
      <c r="BC381" s="1" t="s">
        <v>83</v>
      </c>
      <c r="BD381" s="1" t="s">
        <v>147</v>
      </c>
    </row>
    <row r="382" spans="1:57" ht="56">
      <c r="A382" s="84" t="s">
        <v>828</v>
      </c>
      <c r="B382" s="85" t="s">
        <v>801</v>
      </c>
      <c r="C382" s="89" t="s">
        <v>90</v>
      </c>
      <c r="D382" s="87" t="s">
        <v>829</v>
      </c>
      <c r="E382" s="82" t="s">
        <v>1174</v>
      </c>
      <c r="F382" s="90" t="s">
        <v>73</v>
      </c>
      <c r="G382" s="85" t="s">
        <v>93</v>
      </c>
      <c r="H382" s="85" t="s">
        <v>92</v>
      </c>
      <c r="I382" s="85" t="s">
        <v>76</v>
      </c>
      <c r="J382" s="85" t="s">
        <v>131</v>
      </c>
      <c r="K382" s="85" t="s">
        <v>426</v>
      </c>
      <c r="L382" s="82"/>
      <c r="M382" s="82"/>
      <c r="N382" s="82"/>
      <c r="O382" s="82"/>
      <c r="P382" s="82" t="s">
        <v>81</v>
      </c>
      <c r="Q382" s="82" t="s">
        <v>81</v>
      </c>
      <c r="R382" s="82" t="s">
        <v>81</v>
      </c>
      <c r="S382" s="82" t="s">
        <v>81</v>
      </c>
      <c r="T382" s="82" t="s">
        <v>81</v>
      </c>
      <c r="U382" s="82" t="s">
        <v>81</v>
      </c>
      <c r="V382" s="82" t="s">
        <v>81</v>
      </c>
      <c r="W382" s="82" t="s">
        <v>81</v>
      </c>
      <c r="X382" s="82" t="s">
        <v>81</v>
      </c>
      <c r="Y382" s="82" t="s">
        <v>81</v>
      </c>
      <c r="Z382" s="82" t="s">
        <v>81</v>
      </c>
      <c r="AA382" s="82" t="s">
        <v>81</v>
      </c>
      <c r="AB382" s="82" t="s">
        <v>81</v>
      </c>
      <c r="AC382" s="82" t="s">
        <v>81</v>
      </c>
      <c r="AD382" s="82" t="s">
        <v>81</v>
      </c>
      <c r="AE382" s="82" t="s">
        <v>81</v>
      </c>
      <c r="AF382" s="82" t="s">
        <v>81</v>
      </c>
      <c r="AG382" s="82" t="s">
        <v>81</v>
      </c>
      <c r="AH382" s="82" t="s">
        <v>81</v>
      </c>
      <c r="AI382" s="82" t="s">
        <v>81</v>
      </c>
      <c r="AJ382" s="82" t="s">
        <v>81</v>
      </c>
      <c r="AK382" s="82" t="s">
        <v>81</v>
      </c>
      <c r="AL382" s="82" t="s">
        <v>81</v>
      </c>
      <c r="AM382" s="82" t="s">
        <v>81</v>
      </c>
      <c r="AN382" s="82" t="s">
        <v>81</v>
      </c>
      <c r="AO382" s="82" t="s">
        <v>81</v>
      </c>
      <c r="AP382" s="82" t="s">
        <v>81</v>
      </c>
      <c r="AQ382" s="82" t="s">
        <v>81</v>
      </c>
      <c r="AR382" s="82" t="s">
        <v>81</v>
      </c>
      <c r="AS382" s="82" t="s">
        <v>81</v>
      </c>
      <c r="AT382" s="82" t="s">
        <v>81</v>
      </c>
      <c r="AU382" s="82" t="s">
        <v>81</v>
      </c>
      <c r="AV382" s="82" t="s">
        <v>81</v>
      </c>
      <c r="AW382" s="1" t="s">
        <v>83</v>
      </c>
      <c r="AX382" s="1" t="s">
        <v>83</v>
      </c>
      <c r="AY382" s="1" t="s">
        <v>97</v>
      </c>
      <c r="AZ382" s="1" t="s">
        <v>82</v>
      </c>
      <c r="BA382" s="1" t="s">
        <v>82</v>
      </c>
      <c r="BB382" s="1" t="s">
        <v>83</v>
      </c>
      <c r="BC382" s="1" t="s">
        <v>83</v>
      </c>
      <c r="BD382" s="1" t="s">
        <v>147</v>
      </c>
    </row>
    <row r="383" spans="1:57" ht="56">
      <c r="A383" s="84" t="s">
        <v>830</v>
      </c>
      <c r="B383" s="85" t="s">
        <v>801</v>
      </c>
      <c r="C383" s="89" t="s">
        <v>90</v>
      </c>
      <c r="D383" s="87" t="s">
        <v>831</v>
      </c>
      <c r="E383" s="82" t="s">
        <v>1326</v>
      </c>
      <c r="F383" s="90" t="s">
        <v>73</v>
      </c>
      <c r="G383" s="85" t="s">
        <v>93</v>
      </c>
      <c r="H383" s="85" t="s">
        <v>75</v>
      </c>
      <c r="I383" s="85" t="s">
        <v>76</v>
      </c>
      <c r="J383" s="85" t="s">
        <v>131</v>
      </c>
      <c r="K383" s="85" t="s">
        <v>109</v>
      </c>
      <c r="L383" s="82" t="s">
        <v>81</v>
      </c>
      <c r="M383" s="82" t="s">
        <v>81</v>
      </c>
      <c r="N383" s="82"/>
      <c r="O383" s="82"/>
      <c r="P383" s="82" t="s">
        <v>81</v>
      </c>
      <c r="Q383" s="82" t="s">
        <v>81</v>
      </c>
      <c r="R383" s="82" t="s">
        <v>81</v>
      </c>
      <c r="S383" s="82" t="s">
        <v>81</v>
      </c>
      <c r="T383" s="82" t="s">
        <v>81</v>
      </c>
      <c r="U383" s="82" t="s">
        <v>81</v>
      </c>
      <c r="V383" s="82" t="s">
        <v>81</v>
      </c>
      <c r="W383" s="82" t="s">
        <v>81</v>
      </c>
      <c r="X383" s="82" t="s">
        <v>81</v>
      </c>
      <c r="Y383" s="82" t="s">
        <v>81</v>
      </c>
      <c r="Z383" s="82" t="s">
        <v>81</v>
      </c>
      <c r="AA383" s="82" t="s">
        <v>81</v>
      </c>
      <c r="AB383" s="82" t="s">
        <v>81</v>
      </c>
      <c r="AC383" s="82" t="s">
        <v>81</v>
      </c>
      <c r="AD383" s="82" t="s">
        <v>81</v>
      </c>
      <c r="AE383" s="82" t="s">
        <v>81</v>
      </c>
      <c r="AF383" s="82" t="s">
        <v>81</v>
      </c>
      <c r="AG383" s="82" t="s">
        <v>81</v>
      </c>
      <c r="AH383" s="82" t="s">
        <v>81</v>
      </c>
      <c r="AI383" s="82" t="s">
        <v>81</v>
      </c>
      <c r="AJ383" s="82" t="s">
        <v>81</v>
      </c>
      <c r="AK383" s="82" t="s">
        <v>81</v>
      </c>
      <c r="AL383" s="82" t="s">
        <v>81</v>
      </c>
      <c r="AM383" s="82" t="s">
        <v>81</v>
      </c>
      <c r="AN383" s="82" t="s">
        <v>81</v>
      </c>
      <c r="AO383" s="82" t="s">
        <v>81</v>
      </c>
      <c r="AP383" s="82" t="s">
        <v>81</v>
      </c>
      <c r="AQ383" s="82" t="s">
        <v>81</v>
      </c>
      <c r="AR383" s="82" t="s">
        <v>81</v>
      </c>
      <c r="AS383" s="82" t="s">
        <v>81</v>
      </c>
      <c r="AT383" s="82" t="s">
        <v>81</v>
      </c>
      <c r="AU383" s="82" t="s">
        <v>81</v>
      </c>
      <c r="AV383" s="82" t="s">
        <v>81</v>
      </c>
      <c r="AW383" s="1" t="s">
        <v>82</v>
      </c>
      <c r="AX383" s="1" t="s">
        <v>83</v>
      </c>
      <c r="AY383" s="1" t="s">
        <v>83</v>
      </c>
      <c r="AZ383" s="1" t="s">
        <v>82</v>
      </c>
      <c r="BA383" s="1" t="s">
        <v>83</v>
      </c>
      <c r="BB383" s="1" t="s">
        <v>97</v>
      </c>
      <c r="BC383" s="1" t="s">
        <v>83</v>
      </c>
      <c r="BD383" s="1" t="s">
        <v>147</v>
      </c>
    </row>
    <row r="384" spans="1:57" ht="56">
      <c r="A384" s="84" t="s">
        <v>832</v>
      </c>
      <c r="B384" s="85" t="s">
        <v>801</v>
      </c>
      <c r="C384" s="89" t="s">
        <v>90</v>
      </c>
      <c r="D384" s="87" t="s">
        <v>833</v>
      </c>
      <c r="E384" s="82" t="s">
        <v>1175</v>
      </c>
      <c r="F384" s="90" t="s">
        <v>73</v>
      </c>
      <c r="G384" s="85" t="s">
        <v>93</v>
      </c>
      <c r="H384" s="85" t="s">
        <v>75</v>
      </c>
      <c r="I384" s="85" t="s">
        <v>76</v>
      </c>
      <c r="J384" s="85" t="s">
        <v>131</v>
      </c>
      <c r="K384" s="85" t="s">
        <v>96</v>
      </c>
      <c r="L384" s="82" t="s">
        <v>81</v>
      </c>
      <c r="M384" s="82" t="s">
        <v>81</v>
      </c>
      <c r="N384" s="82"/>
      <c r="O384" s="82"/>
      <c r="P384" s="82" t="s">
        <v>81</v>
      </c>
      <c r="Q384" s="82" t="s">
        <v>81</v>
      </c>
      <c r="R384" s="82" t="s">
        <v>81</v>
      </c>
      <c r="S384" s="82" t="s">
        <v>81</v>
      </c>
      <c r="T384" s="82" t="s">
        <v>81</v>
      </c>
      <c r="U384" s="82" t="s">
        <v>81</v>
      </c>
      <c r="V384" s="82" t="s">
        <v>81</v>
      </c>
      <c r="W384" s="82" t="s">
        <v>81</v>
      </c>
      <c r="X384" s="82" t="s">
        <v>81</v>
      </c>
      <c r="Y384" s="82" t="s">
        <v>81</v>
      </c>
      <c r="Z384" s="82" t="s">
        <v>81</v>
      </c>
      <c r="AA384" s="82" t="s">
        <v>81</v>
      </c>
      <c r="AB384" s="82" t="s">
        <v>81</v>
      </c>
      <c r="AC384" s="82" t="s">
        <v>81</v>
      </c>
      <c r="AD384" s="82" t="s">
        <v>81</v>
      </c>
      <c r="AE384" s="82" t="s">
        <v>81</v>
      </c>
      <c r="AF384" s="82" t="s">
        <v>81</v>
      </c>
      <c r="AG384" s="82" t="s">
        <v>81</v>
      </c>
      <c r="AH384" s="82" t="s">
        <v>81</v>
      </c>
      <c r="AI384" s="82" t="s">
        <v>81</v>
      </c>
      <c r="AJ384" s="82" t="s">
        <v>81</v>
      </c>
      <c r="AK384" s="82" t="s">
        <v>81</v>
      </c>
      <c r="AL384" s="82" t="s">
        <v>81</v>
      </c>
      <c r="AM384" s="82" t="s">
        <v>81</v>
      </c>
      <c r="AN384" s="82" t="s">
        <v>81</v>
      </c>
      <c r="AO384" s="82" t="s">
        <v>81</v>
      </c>
      <c r="AP384" s="82" t="s">
        <v>81</v>
      </c>
      <c r="AQ384" s="82" t="s">
        <v>81</v>
      </c>
      <c r="AR384" s="82" t="s">
        <v>81</v>
      </c>
      <c r="AS384" s="82" t="s">
        <v>81</v>
      </c>
      <c r="AT384" s="82" t="s">
        <v>81</v>
      </c>
      <c r="AU384" s="82" t="s">
        <v>81</v>
      </c>
      <c r="AV384" s="82" t="s">
        <v>81</v>
      </c>
      <c r="AW384" s="1" t="s">
        <v>83</v>
      </c>
      <c r="AX384" s="1" t="s">
        <v>83</v>
      </c>
      <c r="AY384" s="1" t="s">
        <v>82</v>
      </c>
      <c r="AZ384" s="1" t="s">
        <v>82</v>
      </c>
      <c r="BA384" s="1" t="s">
        <v>82</v>
      </c>
      <c r="BB384" s="1" t="s">
        <v>82</v>
      </c>
      <c r="BC384" s="1" t="s">
        <v>83</v>
      </c>
      <c r="BD384" s="1" t="s">
        <v>147</v>
      </c>
    </row>
    <row r="385" spans="1:56" ht="56" hidden="1">
      <c r="A385" s="84" t="s">
        <v>86</v>
      </c>
      <c r="B385" s="85" t="s">
        <v>801</v>
      </c>
      <c r="C385" s="89"/>
      <c r="D385" s="87" t="s">
        <v>834</v>
      </c>
      <c r="E385" s="82" t="s">
        <v>1116</v>
      </c>
      <c r="F385" s="85"/>
      <c r="G385" s="85" t="s">
        <v>93</v>
      </c>
      <c r="H385" s="85" t="s">
        <v>93</v>
      </c>
      <c r="I385" s="85" t="s">
        <v>76</v>
      </c>
      <c r="J385" s="85"/>
      <c r="K385" s="85"/>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2"/>
      <c r="AI385" s="82"/>
      <c r="AJ385" s="82"/>
      <c r="AK385" s="82"/>
      <c r="AL385" s="82"/>
      <c r="AM385" s="82"/>
      <c r="AN385" s="82"/>
      <c r="AO385" s="82"/>
      <c r="AP385" s="82"/>
      <c r="AQ385" s="82"/>
      <c r="AR385" s="82"/>
      <c r="AS385" s="82"/>
      <c r="AT385" s="82"/>
      <c r="AU385" s="82"/>
      <c r="AV385" s="82"/>
    </row>
    <row r="386" spans="1:56" ht="56">
      <c r="A386" s="84" t="s">
        <v>835</v>
      </c>
      <c r="B386" s="85" t="s">
        <v>801</v>
      </c>
      <c r="C386" s="89" t="s">
        <v>90</v>
      </c>
      <c r="D386" s="87" t="s">
        <v>836</v>
      </c>
      <c r="E386" s="82" t="s">
        <v>1389</v>
      </c>
      <c r="F386" s="90" t="s">
        <v>73</v>
      </c>
      <c r="G386" s="85" t="s">
        <v>150</v>
      </c>
      <c r="H386" s="85" t="s">
        <v>93</v>
      </c>
      <c r="I386" s="85" t="s">
        <v>76</v>
      </c>
      <c r="J386" s="85" t="s">
        <v>77</v>
      </c>
      <c r="K386" s="85" t="s">
        <v>136</v>
      </c>
      <c r="L386" s="82" t="s">
        <v>81</v>
      </c>
      <c r="M386" s="82" t="s">
        <v>81</v>
      </c>
      <c r="N386" s="82" t="s">
        <v>81</v>
      </c>
      <c r="O386" s="82" t="s">
        <v>81</v>
      </c>
      <c r="P386" s="82" t="s">
        <v>81</v>
      </c>
      <c r="Q386" s="82" t="s">
        <v>81</v>
      </c>
      <c r="R386" s="82" t="s">
        <v>81</v>
      </c>
      <c r="S386" s="82" t="s">
        <v>81</v>
      </c>
      <c r="T386" s="82"/>
      <c r="U386" s="82"/>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c r="AT386" s="82"/>
      <c r="AU386" s="82"/>
      <c r="AV386" s="82"/>
      <c r="AW386" s="1" t="s">
        <v>83</v>
      </c>
      <c r="AX386" s="1" t="s">
        <v>97</v>
      </c>
      <c r="AY386" s="1" t="s">
        <v>83</v>
      </c>
      <c r="AZ386" s="1" t="s">
        <v>82</v>
      </c>
      <c r="BA386" s="1" t="s">
        <v>82</v>
      </c>
      <c r="BB386" s="1" t="s">
        <v>82</v>
      </c>
      <c r="BC386" s="1" t="s">
        <v>82</v>
      </c>
      <c r="BD386" s="1" t="s">
        <v>147</v>
      </c>
    </row>
    <row r="387" spans="1:56" ht="56">
      <c r="A387" s="84" t="s">
        <v>837</v>
      </c>
      <c r="B387" s="85" t="s">
        <v>801</v>
      </c>
      <c r="C387" s="89" t="s">
        <v>90</v>
      </c>
      <c r="D387" s="87" t="s">
        <v>838</v>
      </c>
      <c r="E387" s="82" t="s">
        <v>1327</v>
      </c>
      <c r="F387" s="90" t="s">
        <v>73</v>
      </c>
      <c r="G387" s="85" t="s">
        <v>150</v>
      </c>
      <c r="H387" s="85" t="s">
        <v>93</v>
      </c>
      <c r="I387" s="85" t="s">
        <v>76</v>
      </c>
      <c r="J387" s="85" t="s">
        <v>77</v>
      </c>
      <c r="K387" s="85" t="s">
        <v>629</v>
      </c>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c r="AT387" s="82"/>
      <c r="AU387" s="82"/>
      <c r="AV387" s="82"/>
      <c r="AW387" s="1" t="s">
        <v>97</v>
      </c>
      <c r="AX387" s="1" t="s">
        <v>97</v>
      </c>
      <c r="AY387" s="1" t="s">
        <v>82</v>
      </c>
      <c r="AZ387" s="1" t="s">
        <v>97</v>
      </c>
      <c r="BA387" s="1" t="s">
        <v>97</v>
      </c>
      <c r="BB387" s="1" t="s">
        <v>97</v>
      </c>
      <c r="BC387" s="1" t="s">
        <v>97</v>
      </c>
      <c r="BD387" s="1" t="s">
        <v>147</v>
      </c>
    </row>
    <row r="388" spans="1:56" ht="56">
      <c r="A388" s="84" t="s">
        <v>839</v>
      </c>
      <c r="B388" s="85" t="s">
        <v>801</v>
      </c>
      <c r="C388" s="89" t="s">
        <v>90</v>
      </c>
      <c r="D388" s="87" t="s">
        <v>840</v>
      </c>
      <c r="E388" s="82" t="s">
        <v>1328</v>
      </c>
      <c r="F388" s="90" t="s">
        <v>73</v>
      </c>
      <c r="G388" s="85" t="s">
        <v>150</v>
      </c>
      <c r="H388" s="85" t="s">
        <v>93</v>
      </c>
      <c r="I388" s="85" t="s">
        <v>76</v>
      </c>
      <c r="J388" s="85" t="s">
        <v>77</v>
      </c>
      <c r="K388" s="85" t="s">
        <v>629</v>
      </c>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2"/>
      <c r="AI388" s="82"/>
      <c r="AJ388" s="82"/>
      <c r="AK388" s="82"/>
      <c r="AL388" s="82"/>
      <c r="AM388" s="82"/>
      <c r="AN388" s="82"/>
      <c r="AO388" s="82"/>
      <c r="AP388" s="82"/>
      <c r="AQ388" s="82"/>
      <c r="AR388" s="82"/>
      <c r="AS388" s="82"/>
      <c r="AT388" s="82"/>
      <c r="AU388" s="82"/>
      <c r="AV388" s="82"/>
      <c r="AW388" s="1" t="s">
        <v>97</v>
      </c>
      <c r="AX388" s="1" t="s">
        <v>97</v>
      </c>
      <c r="AY388" s="1" t="s">
        <v>82</v>
      </c>
      <c r="AZ388" s="1" t="s">
        <v>82</v>
      </c>
      <c r="BA388" s="1" t="s">
        <v>82</v>
      </c>
      <c r="BB388" s="1" t="s">
        <v>82</v>
      </c>
      <c r="BC388" s="1" t="s">
        <v>97</v>
      </c>
      <c r="BD388" s="1" t="s">
        <v>147</v>
      </c>
    </row>
    <row r="389" spans="1:56" ht="56" hidden="1">
      <c r="A389" s="84" t="s">
        <v>86</v>
      </c>
      <c r="B389" s="85" t="s">
        <v>801</v>
      </c>
      <c r="C389" s="89"/>
      <c r="D389" s="87" t="s">
        <v>841</v>
      </c>
      <c r="E389" s="82" t="s">
        <v>1117</v>
      </c>
      <c r="F389" s="85"/>
      <c r="G389" s="85" t="s">
        <v>93</v>
      </c>
      <c r="H389" s="85" t="s">
        <v>93</v>
      </c>
      <c r="I389" s="85" t="s">
        <v>76</v>
      </c>
      <c r="J389" s="85"/>
      <c r="K389" s="85"/>
      <c r="L389" s="82"/>
      <c r="M389" s="82"/>
      <c r="N389" s="82"/>
      <c r="O389" s="82"/>
      <c r="P389" s="82"/>
      <c r="Q389" s="82"/>
      <c r="R389" s="82"/>
      <c r="S389" s="82"/>
      <c r="T389" s="82"/>
      <c r="U389" s="82"/>
      <c r="V389" s="82"/>
      <c r="W389" s="82"/>
      <c r="X389" s="82"/>
      <c r="Y389" s="82"/>
      <c r="Z389" s="82"/>
      <c r="AA389" s="82"/>
      <c r="AB389" s="82"/>
      <c r="AC389" s="82"/>
      <c r="AD389" s="82"/>
      <c r="AE389" s="82"/>
      <c r="AF389" s="82"/>
      <c r="AG389" s="82"/>
      <c r="AH389" s="82"/>
      <c r="AI389" s="82"/>
      <c r="AJ389" s="82"/>
      <c r="AK389" s="82"/>
      <c r="AL389" s="82"/>
      <c r="AM389" s="82"/>
      <c r="AN389" s="82"/>
      <c r="AO389" s="82"/>
      <c r="AP389" s="82"/>
      <c r="AQ389" s="82"/>
      <c r="AR389" s="82"/>
      <c r="AS389" s="82"/>
      <c r="AT389" s="82"/>
      <c r="AU389" s="82"/>
      <c r="AV389" s="82"/>
    </row>
    <row r="390" spans="1:56" ht="56">
      <c r="A390" s="84" t="s">
        <v>842</v>
      </c>
      <c r="B390" s="85" t="s">
        <v>801</v>
      </c>
      <c r="C390" s="89" t="s">
        <v>90</v>
      </c>
      <c r="D390" s="87" t="s">
        <v>843</v>
      </c>
      <c r="E390" s="82" t="s">
        <v>1329</v>
      </c>
      <c r="F390" s="90" t="s">
        <v>73</v>
      </c>
      <c r="G390" s="85" t="s">
        <v>93</v>
      </c>
      <c r="H390" s="85" t="s">
        <v>93</v>
      </c>
      <c r="I390" s="85" t="s">
        <v>76</v>
      </c>
      <c r="J390" s="85" t="s">
        <v>131</v>
      </c>
      <c r="K390" s="85" t="s">
        <v>132</v>
      </c>
      <c r="L390" s="82"/>
      <c r="M390" s="82"/>
      <c r="N390" s="82"/>
      <c r="O390" s="82"/>
      <c r="P390" s="82" t="s">
        <v>81</v>
      </c>
      <c r="Q390" s="82" t="s">
        <v>81</v>
      </c>
      <c r="R390" s="82" t="s">
        <v>81</v>
      </c>
      <c r="S390" s="82" t="s">
        <v>81</v>
      </c>
      <c r="T390" s="82" t="s">
        <v>81</v>
      </c>
      <c r="U390" s="82" t="s">
        <v>81</v>
      </c>
      <c r="V390" s="82" t="s">
        <v>81</v>
      </c>
      <c r="W390" s="82" t="s">
        <v>81</v>
      </c>
      <c r="X390" s="82" t="s">
        <v>81</v>
      </c>
      <c r="Y390" s="82" t="s">
        <v>81</v>
      </c>
      <c r="Z390" s="82" t="s">
        <v>81</v>
      </c>
      <c r="AA390" s="82" t="s">
        <v>81</v>
      </c>
      <c r="AB390" s="82" t="s">
        <v>81</v>
      </c>
      <c r="AC390" s="82" t="s">
        <v>81</v>
      </c>
      <c r="AD390" s="82" t="s">
        <v>81</v>
      </c>
      <c r="AE390" s="82" t="s">
        <v>81</v>
      </c>
      <c r="AF390" s="82" t="s">
        <v>81</v>
      </c>
      <c r="AG390" s="82" t="s">
        <v>81</v>
      </c>
      <c r="AH390" s="82" t="s">
        <v>81</v>
      </c>
      <c r="AI390" s="82" t="s">
        <v>81</v>
      </c>
      <c r="AJ390" s="82" t="s">
        <v>81</v>
      </c>
      <c r="AK390" s="82" t="s">
        <v>81</v>
      </c>
      <c r="AL390" s="82" t="s">
        <v>81</v>
      </c>
      <c r="AM390" s="82" t="s">
        <v>81</v>
      </c>
      <c r="AN390" s="82" t="s">
        <v>81</v>
      </c>
      <c r="AO390" s="82" t="s">
        <v>81</v>
      </c>
      <c r="AP390" s="82" t="s">
        <v>81</v>
      </c>
      <c r="AQ390" s="82" t="s">
        <v>81</v>
      </c>
      <c r="AR390" s="82" t="s">
        <v>81</v>
      </c>
      <c r="AS390" s="82" t="s">
        <v>81</v>
      </c>
      <c r="AT390" s="82" t="s">
        <v>81</v>
      </c>
      <c r="AU390" s="82" t="s">
        <v>81</v>
      </c>
      <c r="AV390" s="82" t="s">
        <v>81</v>
      </c>
      <c r="AW390" s="1" t="s">
        <v>97</v>
      </c>
      <c r="AX390" s="1" t="s">
        <v>97</v>
      </c>
      <c r="AY390" s="1" t="s">
        <v>82</v>
      </c>
      <c r="AZ390" s="1" t="s">
        <v>82</v>
      </c>
      <c r="BA390" s="1" t="s">
        <v>82</v>
      </c>
      <c r="BB390" s="1" t="s">
        <v>97</v>
      </c>
      <c r="BC390" s="1" t="s">
        <v>97</v>
      </c>
      <c r="BD390" s="1" t="s">
        <v>147</v>
      </c>
    </row>
    <row r="391" spans="1:56" ht="56">
      <c r="A391" s="84" t="s">
        <v>844</v>
      </c>
      <c r="B391" s="85" t="s">
        <v>801</v>
      </c>
      <c r="C391" s="89" t="s">
        <v>90</v>
      </c>
      <c r="D391" s="87" t="s">
        <v>845</v>
      </c>
      <c r="E391" s="82" t="s">
        <v>1330</v>
      </c>
      <c r="F391" s="90" t="s">
        <v>73</v>
      </c>
      <c r="G391" s="85" t="s">
        <v>93</v>
      </c>
      <c r="H391" s="85" t="s">
        <v>93</v>
      </c>
      <c r="I391" s="85" t="s">
        <v>76</v>
      </c>
      <c r="J391" s="85" t="s">
        <v>131</v>
      </c>
      <c r="K391" s="85" t="s">
        <v>132</v>
      </c>
      <c r="L391" s="82"/>
      <c r="M391" s="82"/>
      <c r="N391" s="82"/>
      <c r="O391" s="82"/>
      <c r="P391" s="82" t="s">
        <v>81</v>
      </c>
      <c r="Q391" s="82" t="s">
        <v>81</v>
      </c>
      <c r="R391" s="82" t="s">
        <v>81</v>
      </c>
      <c r="S391" s="82" t="s">
        <v>81</v>
      </c>
      <c r="T391" s="82" t="s">
        <v>81</v>
      </c>
      <c r="U391" s="82" t="s">
        <v>81</v>
      </c>
      <c r="V391" s="82" t="s">
        <v>81</v>
      </c>
      <c r="W391" s="82" t="s">
        <v>81</v>
      </c>
      <c r="X391" s="82" t="s">
        <v>81</v>
      </c>
      <c r="Y391" s="82" t="s">
        <v>81</v>
      </c>
      <c r="Z391" s="82" t="s">
        <v>81</v>
      </c>
      <c r="AA391" s="82" t="s">
        <v>81</v>
      </c>
      <c r="AB391" s="82" t="s">
        <v>81</v>
      </c>
      <c r="AC391" s="82" t="s">
        <v>81</v>
      </c>
      <c r="AD391" s="82" t="s">
        <v>81</v>
      </c>
      <c r="AE391" s="82" t="s">
        <v>81</v>
      </c>
      <c r="AF391" s="82" t="s">
        <v>81</v>
      </c>
      <c r="AG391" s="82" t="s">
        <v>81</v>
      </c>
      <c r="AH391" s="82" t="s">
        <v>81</v>
      </c>
      <c r="AI391" s="82" t="s">
        <v>81</v>
      </c>
      <c r="AJ391" s="82" t="s">
        <v>81</v>
      </c>
      <c r="AK391" s="82" t="s">
        <v>81</v>
      </c>
      <c r="AL391" s="82" t="s">
        <v>81</v>
      </c>
      <c r="AM391" s="82" t="s">
        <v>81</v>
      </c>
      <c r="AN391" s="82" t="s">
        <v>81</v>
      </c>
      <c r="AO391" s="82" t="s">
        <v>81</v>
      </c>
      <c r="AP391" s="82" t="s">
        <v>81</v>
      </c>
      <c r="AQ391" s="82" t="s">
        <v>81</v>
      </c>
      <c r="AR391" s="82" t="s">
        <v>81</v>
      </c>
      <c r="AS391" s="82" t="s">
        <v>81</v>
      </c>
      <c r="AT391" s="82" t="s">
        <v>81</v>
      </c>
      <c r="AU391" s="82" t="s">
        <v>81</v>
      </c>
      <c r="AV391" s="82" t="s">
        <v>81</v>
      </c>
      <c r="AW391" s="1" t="s">
        <v>97</v>
      </c>
      <c r="AX391" s="1" t="s">
        <v>97</v>
      </c>
      <c r="AY391" s="1" t="s">
        <v>82</v>
      </c>
      <c r="AZ391" s="1" t="s">
        <v>82</v>
      </c>
      <c r="BA391" s="1" t="s">
        <v>82</v>
      </c>
      <c r="BB391" s="1" t="s">
        <v>97</v>
      </c>
      <c r="BC391" s="1" t="s">
        <v>97</v>
      </c>
      <c r="BD391" s="1" t="s">
        <v>147</v>
      </c>
    </row>
    <row r="392" spans="1:56" ht="56">
      <c r="A392" s="84" t="s">
        <v>846</v>
      </c>
      <c r="B392" s="85" t="s">
        <v>801</v>
      </c>
      <c r="C392" s="89" t="s">
        <v>90</v>
      </c>
      <c r="D392" s="87" t="s">
        <v>847</v>
      </c>
      <c r="E392" s="82" t="s">
        <v>1331</v>
      </c>
      <c r="F392" s="90" t="s">
        <v>73</v>
      </c>
      <c r="G392" s="85" t="s">
        <v>93</v>
      </c>
      <c r="H392" s="85" t="s">
        <v>93</v>
      </c>
      <c r="I392" s="85" t="s">
        <v>76</v>
      </c>
      <c r="J392" s="85" t="s">
        <v>131</v>
      </c>
      <c r="K392" s="85" t="s">
        <v>160</v>
      </c>
      <c r="L392" s="82"/>
      <c r="M392" s="82"/>
      <c r="N392" s="82"/>
      <c r="O392" s="82"/>
      <c r="P392" s="82" t="s">
        <v>81</v>
      </c>
      <c r="Q392" s="82" t="s">
        <v>81</v>
      </c>
      <c r="R392" s="82" t="s">
        <v>81</v>
      </c>
      <c r="S392" s="82" t="s">
        <v>81</v>
      </c>
      <c r="T392" s="82" t="s">
        <v>81</v>
      </c>
      <c r="U392" s="82" t="s">
        <v>81</v>
      </c>
      <c r="V392" s="82" t="s">
        <v>81</v>
      </c>
      <c r="W392" s="82" t="s">
        <v>81</v>
      </c>
      <c r="X392" s="82" t="s">
        <v>81</v>
      </c>
      <c r="Y392" s="82" t="s">
        <v>81</v>
      </c>
      <c r="Z392" s="82" t="s">
        <v>81</v>
      </c>
      <c r="AA392" s="82" t="s">
        <v>81</v>
      </c>
      <c r="AB392" s="82" t="s">
        <v>81</v>
      </c>
      <c r="AC392" s="82" t="s">
        <v>81</v>
      </c>
      <c r="AD392" s="82" t="s">
        <v>81</v>
      </c>
      <c r="AE392" s="82" t="s">
        <v>81</v>
      </c>
      <c r="AF392" s="82" t="s">
        <v>81</v>
      </c>
      <c r="AG392" s="82" t="s">
        <v>81</v>
      </c>
      <c r="AH392" s="82" t="s">
        <v>81</v>
      </c>
      <c r="AI392" s="82" t="s">
        <v>81</v>
      </c>
      <c r="AJ392" s="82" t="s">
        <v>81</v>
      </c>
      <c r="AK392" s="82" t="s">
        <v>81</v>
      </c>
      <c r="AL392" s="82" t="s">
        <v>81</v>
      </c>
      <c r="AM392" s="82" t="s">
        <v>81</v>
      </c>
      <c r="AN392" s="82" t="s">
        <v>81</v>
      </c>
      <c r="AO392" s="82" t="s">
        <v>81</v>
      </c>
      <c r="AP392" s="82" t="s">
        <v>81</v>
      </c>
      <c r="AQ392" s="82" t="s">
        <v>81</v>
      </c>
      <c r="AR392" s="82" t="s">
        <v>81</v>
      </c>
      <c r="AS392" s="82" t="s">
        <v>81</v>
      </c>
      <c r="AT392" s="82" t="s">
        <v>81</v>
      </c>
      <c r="AU392" s="82" t="s">
        <v>81</v>
      </c>
      <c r="AV392" s="82" t="s">
        <v>81</v>
      </c>
      <c r="AW392" s="1" t="s">
        <v>97</v>
      </c>
      <c r="AX392" s="1" t="s">
        <v>97</v>
      </c>
      <c r="AY392" s="1" t="s">
        <v>82</v>
      </c>
      <c r="AZ392" s="1" t="s">
        <v>82</v>
      </c>
      <c r="BA392" s="1" t="s">
        <v>82</v>
      </c>
      <c r="BB392" s="1" t="s">
        <v>97</v>
      </c>
      <c r="BC392" s="1" t="s">
        <v>97</v>
      </c>
      <c r="BD392" s="1" t="s">
        <v>147</v>
      </c>
    </row>
    <row r="393" spans="1:56" ht="56">
      <c r="A393" s="84" t="s">
        <v>848</v>
      </c>
      <c r="B393" s="85" t="s">
        <v>801</v>
      </c>
      <c r="C393" s="89" t="s">
        <v>90</v>
      </c>
      <c r="D393" s="87" t="s">
        <v>849</v>
      </c>
      <c r="E393" s="82" t="s">
        <v>1332</v>
      </c>
      <c r="F393" s="90" t="s">
        <v>73</v>
      </c>
      <c r="G393" s="85" t="s">
        <v>384</v>
      </c>
      <c r="H393" s="85" t="s">
        <v>93</v>
      </c>
      <c r="I393" s="85" t="s">
        <v>76</v>
      </c>
      <c r="J393" s="85" t="s">
        <v>77</v>
      </c>
      <c r="K393" s="85" t="s">
        <v>656</v>
      </c>
      <c r="L393" s="82"/>
      <c r="M393" s="82"/>
      <c r="N393" s="82"/>
      <c r="O393" s="82"/>
      <c r="P393" s="82" t="s">
        <v>81</v>
      </c>
      <c r="Q393" s="82" t="s">
        <v>81</v>
      </c>
      <c r="R393" s="82" t="s">
        <v>81</v>
      </c>
      <c r="S393" s="82" t="s">
        <v>81</v>
      </c>
      <c r="T393" s="82" t="s">
        <v>81</v>
      </c>
      <c r="U393" s="82" t="s">
        <v>81</v>
      </c>
      <c r="V393" s="82" t="s">
        <v>81</v>
      </c>
      <c r="W393" s="82" t="s">
        <v>81</v>
      </c>
      <c r="X393" s="82" t="s">
        <v>81</v>
      </c>
      <c r="Y393" s="82" t="s">
        <v>81</v>
      </c>
      <c r="Z393" s="82" t="s">
        <v>81</v>
      </c>
      <c r="AA393" s="82" t="s">
        <v>81</v>
      </c>
      <c r="AB393" s="82" t="s">
        <v>81</v>
      </c>
      <c r="AC393" s="82" t="s">
        <v>81</v>
      </c>
      <c r="AD393" s="82" t="s">
        <v>81</v>
      </c>
      <c r="AE393" s="82" t="s">
        <v>81</v>
      </c>
      <c r="AF393" s="82" t="s">
        <v>81</v>
      </c>
      <c r="AG393" s="82" t="s">
        <v>81</v>
      </c>
      <c r="AH393" s="82" t="s">
        <v>81</v>
      </c>
      <c r="AI393" s="82" t="s">
        <v>81</v>
      </c>
      <c r="AJ393" s="82" t="s">
        <v>81</v>
      </c>
      <c r="AK393" s="82" t="s">
        <v>81</v>
      </c>
      <c r="AL393" s="82" t="s">
        <v>81</v>
      </c>
      <c r="AM393" s="82" t="s">
        <v>81</v>
      </c>
      <c r="AN393" s="82" t="s">
        <v>81</v>
      </c>
      <c r="AO393" s="82" t="s">
        <v>81</v>
      </c>
      <c r="AP393" s="82" t="s">
        <v>81</v>
      </c>
      <c r="AQ393" s="82" t="s">
        <v>81</v>
      </c>
      <c r="AR393" s="82" t="s">
        <v>81</v>
      </c>
      <c r="AS393" s="82" t="s">
        <v>81</v>
      </c>
      <c r="AT393" s="82" t="s">
        <v>81</v>
      </c>
      <c r="AU393" s="82" t="s">
        <v>81</v>
      </c>
      <c r="AV393" s="82" t="s">
        <v>81</v>
      </c>
      <c r="AW393" s="1" t="s">
        <v>97</v>
      </c>
      <c r="AX393" s="1" t="s">
        <v>97</v>
      </c>
      <c r="AY393" s="1" t="s">
        <v>97</v>
      </c>
      <c r="AZ393" s="1" t="s">
        <v>82</v>
      </c>
      <c r="BA393" s="1" t="s">
        <v>82</v>
      </c>
      <c r="BB393" s="1" t="s">
        <v>82</v>
      </c>
      <c r="BC393" s="1" t="s">
        <v>82</v>
      </c>
      <c r="BD393" s="1" t="s">
        <v>147</v>
      </c>
    </row>
    <row r="394" spans="1:56" ht="56">
      <c r="A394" s="84" t="s">
        <v>850</v>
      </c>
      <c r="B394" s="85" t="s">
        <v>801</v>
      </c>
      <c r="C394" s="89" t="s">
        <v>90</v>
      </c>
      <c r="D394" s="87" t="s">
        <v>851</v>
      </c>
      <c r="E394" s="82" t="s">
        <v>1333</v>
      </c>
      <c r="F394" s="90" t="s">
        <v>73</v>
      </c>
      <c r="G394" s="85" t="s">
        <v>384</v>
      </c>
      <c r="H394" s="85" t="s">
        <v>93</v>
      </c>
      <c r="I394" s="85" t="s">
        <v>76</v>
      </c>
      <c r="J394" s="85" t="s">
        <v>77</v>
      </c>
      <c r="K394" s="85" t="s">
        <v>656</v>
      </c>
      <c r="L394" s="82"/>
      <c r="M394" s="82"/>
      <c r="N394" s="82"/>
      <c r="O394" s="82"/>
      <c r="P394" s="82" t="s">
        <v>81</v>
      </c>
      <c r="Q394" s="82" t="s">
        <v>81</v>
      </c>
      <c r="R394" s="82" t="s">
        <v>81</v>
      </c>
      <c r="S394" s="82" t="s">
        <v>81</v>
      </c>
      <c r="T394" s="82" t="s">
        <v>81</v>
      </c>
      <c r="U394" s="82" t="s">
        <v>81</v>
      </c>
      <c r="V394" s="82" t="s">
        <v>81</v>
      </c>
      <c r="W394" s="82" t="s">
        <v>81</v>
      </c>
      <c r="X394" s="82" t="s">
        <v>81</v>
      </c>
      <c r="Y394" s="82" t="s">
        <v>81</v>
      </c>
      <c r="Z394" s="82" t="s">
        <v>81</v>
      </c>
      <c r="AA394" s="82" t="s">
        <v>81</v>
      </c>
      <c r="AB394" s="82" t="s">
        <v>81</v>
      </c>
      <c r="AC394" s="82" t="s">
        <v>81</v>
      </c>
      <c r="AD394" s="82" t="s">
        <v>81</v>
      </c>
      <c r="AE394" s="82" t="s">
        <v>81</v>
      </c>
      <c r="AF394" s="82" t="s">
        <v>81</v>
      </c>
      <c r="AG394" s="82" t="s">
        <v>81</v>
      </c>
      <c r="AH394" s="82" t="s">
        <v>81</v>
      </c>
      <c r="AI394" s="82" t="s">
        <v>81</v>
      </c>
      <c r="AJ394" s="82" t="s">
        <v>81</v>
      </c>
      <c r="AK394" s="82" t="s">
        <v>81</v>
      </c>
      <c r="AL394" s="82" t="s">
        <v>81</v>
      </c>
      <c r="AM394" s="82" t="s">
        <v>81</v>
      </c>
      <c r="AN394" s="82" t="s">
        <v>81</v>
      </c>
      <c r="AO394" s="82" t="s">
        <v>81</v>
      </c>
      <c r="AP394" s="82" t="s">
        <v>81</v>
      </c>
      <c r="AQ394" s="82" t="s">
        <v>81</v>
      </c>
      <c r="AR394" s="82" t="s">
        <v>81</v>
      </c>
      <c r="AS394" s="82" t="s">
        <v>81</v>
      </c>
      <c r="AT394" s="82" t="s">
        <v>81</v>
      </c>
      <c r="AU394" s="82" t="s">
        <v>81</v>
      </c>
      <c r="AV394" s="82" t="s">
        <v>81</v>
      </c>
      <c r="AW394" s="1" t="s">
        <v>97</v>
      </c>
      <c r="AX394" s="1" t="s">
        <v>97</v>
      </c>
      <c r="AY394" s="1" t="s">
        <v>97</v>
      </c>
      <c r="AZ394" s="1" t="s">
        <v>82</v>
      </c>
      <c r="BA394" s="1" t="s">
        <v>82</v>
      </c>
      <c r="BB394" s="1" t="s">
        <v>82</v>
      </c>
      <c r="BC394" s="1" t="s">
        <v>82</v>
      </c>
      <c r="BD394" s="1" t="s">
        <v>147</v>
      </c>
    </row>
    <row r="395" spans="1:56" ht="56">
      <c r="A395" s="84" t="s">
        <v>852</v>
      </c>
      <c r="B395" s="85" t="s">
        <v>801</v>
      </c>
      <c r="C395" s="89" t="s">
        <v>90</v>
      </c>
      <c r="D395" s="87" t="s">
        <v>853</v>
      </c>
      <c r="E395" s="82" t="s">
        <v>1334</v>
      </c>
      <c r="F395" s="90" t="s">
        <v>73</v>
      </c>
      <c r="G395" s="85" t="s">
        <v>384</v>
      </c>
      <c r="H395" s="85" t="s">
        <v>93</v>
      </c>
      <c r="I395" s="85" t="s">
        <v>76</v>
      </c>
      <c r="J395" s="85" t="s">
        <v>77</v>
      </c>
      <c r="K395" s="85" t="s">
        <v>160</v>
      </c>
      <c r="L395" s="82"/>
      <c r="M395" s="82"/>
      <c r="N395" s="82"/>
      <c r="O395" s="82"/>
      <c r="P395" s="82" t="s">
        <v>81</v>
      </c>
      <c r="Q395" s="82" t="s">
        <v>81</v>
      </c>
      <c r="R395" s="82" t="s">
        <v>81</v>
      </c>
      <c r="S395" s="82" t="s">
        <v>81</v>
      </c>
      <c r="T395" s="82" t="s">
        <v>81</v>
      </c>
      <c r="U395" s="82" t="s">
        <v>81</v>
      </c>
      <c r="V395" s="82" t="s">
        <v>81</v>
      </c>
      <c r="W395" s="82" t="s">
        <v>81</v>
      </c>
      <c r="X395" s="82" t="s">
        <v>81</v>
      </c>
      <c r="Y395" s="82" t="s">
        <v>81</v>
      </c>
      <c r="Z395" s="82" t="s">
        <v>81</v>
      </c>
      <c r="AA395" s="82" t="s">
        <v>81</v>
      </c>
      <c r="AB395" s="82" t="s">
        <v>81</v>
      </c>
      <c r="AC395" s="82" t="s">
        <v>81</v>
      </c>
      <c r="AD395" s="82" t="s">
        <v>81</v>
      </c>
      <c r="AE395" s="82" t="s">
        <v>81</v>
      </c>
      <c r="AF395" s="82" t="s">
        <v>81</v>
      </c>
      <c r="AG395" s="82" t="s">
        <v>81</v>
      </c>
      <c r="AH395" s="82" t="s">
        <v>81</v>
      </c>
      <c r="AI395" s="82" t="s">
        <v>81</v>
      </c>
      <c r="AJ395" s="82" t="s">
        <v>81</v>
      </c>
      <c r="AK395" s="82" t="s">
        <v>81</v>
      </c>
      <c r="AL395" s="82" t="s">
        <v>81</v>
      </c>
      <c r="AM395" s="82" t="s">
        <v>81</v>
      </c>
      <c r="AN395" s="82" t="s">
        <v>81</v>
      </c>
      <c r="AO395" s="82" t="s">
        <v>81</v>
      </c>
      <c r="AP395" s="82" t="s">
        <v>81</v>
      </c>
      <c r="AQ395" s="82" t="s">
        <v>81</v>
      </c>
      <c r="AR395" s="82" t="s">
        <v>81</v>
      </c>
      <c r="AS395" s="82" t="s">
        <v>81</v>
      </c>
      <c r="AT395" s="82" t="s">
        <v>81</v>
      </c>
      <c r="AU395" s="82" t="s">
        <v>81</v>
      </c>
      <c r="AV395" s="82" t="s">
        <v>81</v>
      </c>
      <c r="AW395" s="1" t="s">
        <v>82</v>
      </c>
      <c r="AX395" s="1" t="s">
        <v>83</v>
      </c>
      <c r="AY395" s="1" t="s">
        <v>83</v>
      </c>
      <c r="AZ395" s="1" t="s">
        <v>82</v>
      </c>
      <c r="BA395" s="1" t="s">
        <v>83</v>
      </c>
      <c r="BB395" s="1" t="s">
        <v>83</v>
      </c>
      <c r="BC395" s="1" t="s">
        <v>83</v>
      </c>
      <c r="BD395" s="1" t="s">
        <v>147</v>
      </c>
    </row>
    <row r="396" spans="1:56" ht="56">
      <c r="A396" s="84" t="s">
        <v>854</v>
      </c>
      <c r="B396" s="85" t="s">
        <v>801</v>
      </c>
      <c r="C396" s="89" t="s">
        <v>90</v>
      </c>
      <c r="D396" s="87" t="s">
        <v>855</v>
      </c>
      <c r="E396" s="82" t="s">
        <v>1335</v>
      </c>
      <c r="F396" s="90" t="s">
        <v>73</v>
      </c>
      <c r="G396" s="85" t="s">
        <v>150</v>
      </c>
      <c r="H396" s="85" t="s">
        <v>93</v>
      </c>
      <c r="I396" s="85" t="s">
        <v>76</v>
      </c>
      <c r="J396" s="85" t="s">
        <v>77</v>
      </c>
      <c r="K396" s="85" t="s">
        <v>656</v>
      </c>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c r="AT396" s="82"/>
      <c r="AU396" s="82"/>
      <c r="AV396" s="82"/>
      <c r="AW396" s="1" t="s">
        <v>97</v>
      </c>
      <c r="AX396" s="1" t="s">
        <v>97</v>
      </c>
      <c r="AY396" s="1" t="s">
        <v>97</v>
      </c>
      <c r="AZ396" s="1" t="s">
        <v>82</v>
      </c>
      <c r="BA396" s="1" t="s">
        <v>82</v>
      </c>
      <c r="BB396" s="1" t="s">
        <v>82</v>
      </c>
      <c r="BC396" s="1" t="s">
        <v>82</v>
      </c>
      <c r="BD396" s="1" t="s">
        <v>147</v>
      </c>
    </row>
    <row r="397" spans="1:56" ht="56">
      <c r="A397" s="84" t="s">
        <v>856</v>
      </c>
      <c r="B397" s="85" t="s">
        <v>801</v>
      </c>
      <c r="C397" s="89" t="s">
        <v>90</v>
      </c>
      <c r="D397" s="87" t="s">
        <v>857</v>
      </c>
      <c r="E397" s="82" t="s">
        <v>1336</v>
      </c>
      <c r="F397" s="90" t="s">
        <v>73</v>
      </c>
      <c r="G397" s="85" t="s">
        <v>150</v>
      </c>
      <c r="H397" s="85" t="s">
        <v>93</v>
      </c>
      <c r="I397" s="85" t="s">
        <v>76</v>
      </c>
      <c r="J397" s="85" t="s">
        <v>77</v>
      </c>
      <c r="K397" s="85" t="s">
        <v>656</v>
      </c>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c r="AT397" s="82"/>
      <c r="AU397" s="82"/>
      <c r="AV397" s="82"/>
      <c r="AW397" s="1" t="s">
        <v>97</v>
      </c>
      <c r="AX397" s="1" t="s">
        <v>97</v>
      </c>
      <c r="AY397" s="1" t="s">
        <v>97</v>
      </c>
      <c r="AZ397" s="1" t="s">
        <v>82</v>
      </c>
      <c r="BA397" s="1" t="s">
        <v>82</v>
      </c>
      <c r="BB397" s="1" t="s">
        <v>82</v>
      </c>
      <c r="BC397" s="1" t="s">
        <v>82</v>
      </c>
      <c r="BD397" s="1" t="s">
        <v>147</v>
      </c>
    </row>
    <row r="398" spans="1:56" ht="70">
      <c r="A398" s="84" t="s">
        <v>858</v>
      </c>
      <c r="B398" s="85" t="s">
        <v>859</v>
      </c>
      <c r="C398" s="89" t="s">
        <v>90</v>
      </c>
      <c r="D398" s="87" t="s">
        <v>860</v>
      </c>
      <c r="E398" s="82" t="s">
        <v>1337</v>
      </c>
      <c r="F398" s="90" t="s">
        <v>73</v>
      </c>
      <c r="G398" s="85" t="s">
        <v>74</v>
      </c>
      <c r="H398" s="85" t="s">
        <v>75</v>
      </c>
      <c r="I398" s="85" t="s">
        <v>76</v>
      </c>
      <c r="J398" s="85" t="s">
        <v>77</v>
      </c>
      <c r="K398" s="85" t="s">
        <v>136</v>
      </c>
      <c r="L398" s="82"/>
      <c r="M398" s="82"/>
      <c r="N398" s="82"/>
      <c r="O398" s="82"/>
      <c r="P398" s="82"/>
      <c r="Q398" s="82"/>
      <c r="R398" s="82" t="s">
        <v>81</v>
      </c>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c r="AQ398" s="82"/>
      <c r="AR398" s="82" t="s">
        <v>81</v>
      </c>
      <c r="AS398" s="82" t="s">
        <v>81</v>
      </c>
      <c r="AT398" s="82"/>
      <c r="AU398" s="82"/>
      <c r="AV398" s="82"/>
      <c r="AW398" s="1" t="s">
        <v>97</v>
      </c>
      <c r="AX398" s="1" t="s">
        <v>97</v>
      </c>
      <c r="AY398" s="1" t="s">
        <v>83</v>
      </c>
      <c r="AZ398" s="1" t="s">
        <v>82</v>
      </c>
      <c r="BA398" s="1" t="s">
        <v>82</v>
      </c>
      <c r="BB398" s="1" t="s">
        <v>82</v>
      </c>
      <c r="BC398" s="1" t="s">
        <v>82</v>
      </c>
      <c r="BD398" s="1" t="s">
        <v>165</v>
      </c>
    </row>
    <row r="399" spans="1:56" ht="98">
      <c r="A399" s="84" t="s">
        <v>861</v>
      </c>
      <c r="B399" s="85" t="s">
        <v>859</v>
      </c>
      <c r="C399" s="89" t="s">
        <v>90</v>
      </c>
      <c r="D399" s="87" t="s">
        <v>862</v>
      </c>
      <c r="E399" s="82" t="s">
        <v>1338</v>
      </c>
      <c r="F399" s="90" t="s">
        <v>73</v>
      </c>
      <c r="G399" s="85" t="s">
        <v>74</v>
      </c>
      <c r="H399" s="85" t="s">
        <v>75</v>
      </c>
      <c r="I399" s="85" t="s">
        <v>76</v>
      </c>
      <c r="J399" s="85" t="s">
        <v>77</v>
      </c>
      <c r="K399" s="85" t="s">
        <v>114</v>
      </c>
      <c r="L399" s="82"/>
      <c r="M399" s="82" t="s">
        <v>81</v>
      </c>
      <c r="N399" s="82"/>
      <c r="O399" s="82"/>
      <c r="P399" s="82"/>
      <c r="Q399" s="82" t="s">
        <v>81</v>
      </c>
      <c r="R399" s="82"/>
      <c r="S399" s="82"/>
      <c r="T399" s="82"/>
      <c r="U399" s="82"/>
      <c r="V399" s="82"/>
      <c r="W399" s="82"/>
      <c r="X399" s="82"/>
      <c r="Y399" s="82"/>
      <c r="Z399" s="82"/>
      <c r="AA399" s="82"/>
      <c r="AB399" s="82"/>
      <c r="AC399" s="82"/>
      <c r="AD399" s="82"/>
      <c r="AE399" s="82"/>
      <c r="AF399" s="82" t="s">
        <v>81</v>
      </c>
      <c r="AG399" s="82" t="s">
        <v>81</v>
      </c>
      <c r="AH399" s="82" t="s">
        <v>81</v>
      </c>
      <c r="AI399" s="82"/>
      <c r="AJ399" s="82"/>
      <c r="AK399" s="82"/>
      <c r="AL399" s="82"/>
      <c r="AM399" s="82"/>
      <c r="AN399" s="82"/>
      <c r="AO399" s="82"/>
      <c r="AP399" s="82"/>
      <c r="AQ399" s="82"/>
      <c r="AR399" s="82"/>
      <c r="AS399" s="82"/>
      <c r="AT399" s="82"/>
      <c r="AU399" s="82"/>
      <c r="AV399" s="82"/>
      <c r="AW399" s="1" t="s">
        <v>82</v>
      </c>
      <c r="AX399" s="1" t="s">
        <v>82</v>
      </c>
      <c r="AY399" s="1" t="s">
        <v>82</v>
      </c>
      <c r="AZ399" s="1" t="s">
        <v>83</v>
      </c>
      <c r="BA399" s="1" t="s">
        <v>83</v>
      </c>
      <c r="BB399" s="1" t="s">
        <v>97</v>
      </c>
      <c r="BC399" s="1" t="s">
        <v>83</v>
      </c>
      <c r="BD399" s="1" t="s">
        <v>165</v>
      </c>
    </row>
    <row r="400" spans="1:56" ht="70">
      <c r="A400" s="84" t="s">
        <v>863</v>
      </c>
      <c r="B400" s="85" t="s">
        <v>859</v>
      </c>
      <c r="C400" s="89" t="s">
        <v>90</v>
      </c>
      <c r="D400" s="87" t="s">
        <v>864</v>
      </c>
      <c r="E400" s="82" t="s">
        <v>1339</v>
      </c>
      <c r="F400" s="90" t="s">
        <v>73</v>
      </c>
      <c r="G400" s="85" t="s">
        <v>74</v>
      </c>
      <c r="H400" s="85" t="s">
        <v>75</v>
      </c>
      <c r="I400" s="85" t="s">
        <v>76</v>
      </c>
      <c r="J400" s="85" t="s">
        <v>77</v>
      </c>
      <c r="K400" s="82" t="s">
        <v>78</v>
      </c>
      <c r="L400" s="82" t="s">
        <v>81</v>
      </c>
      <c r="M400" s="82"/>
      <c r="N400" s="82"/>
      <c r="O400" s="82"/>
      <c r="P400" s="82" t="s">
        <v>81</v>
      </c>
      <c r="Q400" s="82" t="s">
        <v>81</v>
      </c>
      <c r="R400" s="82" t="s">
        <v>81</v>
      </c>
      <c r="S400" s="82" t="s">
        <v>81</v>
      </c>
      <c r="T400" s="82" t="s">
        <v>81</v>
      </c>
      <c r="U400" s="82" t="s">
        <v>81</v>
      </c>
      <c r="V400" s="82" t="s">
        <v>81</v>
      </c>
      <c r="W400" s="82" t="s">
        <v>81</v>
      </c>
      <c r="X400" s="82" t="s">
        <v>81</v>
      </c>
      <c r="Y400" s="82" t="s">
        <v>81</v>
      </c>
      <c r="Z400" s="82" t="s">
        <v>81</v>
      </c>
      <c r="AA400" s="82" t="s">
        <v>81</v>
      </c>
      <c r="AB400" s="82" t="s">
        <v>81</v>
      </c>
      <c r="AC400" s="82" t="s">
        <v>81</v>
      </c>
      <c r="AD400" s="82" t="s">
        <v>81</v>
      </c>
      <c r="AE400" s="82" t="s">
        <v>81</v>
      </c>
      <c r="AF400" s="82" t="s">
        <v>81</v>
      </c>
      <c r="AG400" s="82" t="s">
        <v>81</v>
      </c>
      <c r="AH400" s="82" t="s">
        <v>81</v>
      </c>
      <c r="AI400" s="82" t="s">
        <v>81</v>
      </c>
      <c r="AJ400" s="82" t="s">
        <v>81</v>
      </c>
      <c r="AK400" s="82" t="s">
        <v>81</v>
      </c>
      <c r="AL400" s="82" t="s">
        <v>81</v>
      </c>
      <c r="AM400" s="82" t="s">
        <v>81</v>
      </c>
      <c r="AN400" s="82" t="s">
        <v>81</v>
      </c>
      <c r="AO400" s="82" t="s">
        <v>81</v>
      </c>
      <c r="AP400" s="82" t="s">
        <v>81</v>
      </c>
      <c r="AQ400" s="82" t="s">
        <v>81</v>
      </c>
      <c r="AR400" s="82" t="s">
        <v>81</v>
      </c>
      <c r="AS400" s="82" t="s">
        <v>81</v>
      </c>
      <c r="AT400" s="82" t="s">
        <v>81</v>
      </c>
      <c r="AU400" s="82" t="s">
        <v>81</v>
      </c>
      <c r="AV400" s="82" t="s">
        <v>81</v>
      </c>
      <c r="AW400" s="1" t="s">
        <v>83</v>
      </c>
      <c r="AX400" s="1" t="s">
        <v>83</v>
      </c>
      <c r="AY400" s="1" t="s">
        <v>83</v>
      </c>
      <c r="AZ400" s="1" t="s">
        <v>97</v>
      </c>
      <c r="BA400" s="1" t="s">
        <v>83</v>
      </c>
      <c r="BB400" s="1" t="s">
        <v>97</v>
      </c>
      <c r="BC400" s="1" t="s">
        <v>83</v>
      </c>
      <c r="BD400" s="1" t="s">
        <v>165</v>
      </c>
    </row>
    <row r="401" spans="1:56" ht="70">
      <c r="A401" s="84" t="s">
        <v>865</v>
      </c>
      <c r="B401" s="85" t="s">
        <v>859</v>
      </c>
      <c r="C401" s="89" t="s">
        <v>90</v>
      </c>
      <c r="D401" s="87" t="s">
        <v>866</v>
      </c>
      <c r="E401" s="82" t="s">
        <v>1339</v>
      </c>
      <c r="F401" s="90" t="s">
        <v>73</v>
      </c>
      <c r="G401" s="85" t="s">
        <v>74</v>
      </c>
      <c r="H401" s="85" t="s">
        <v>75</v>
      </c>
      <c r="I401" s="85" t="s">
        <v>76</v>
      </c>
      <c r="J401" s="85" t="s">
        <v>77</v>
      </c>
      <c r="K401" s="82" t="s">
        <v>78</v>
      </c>
      <c r="L401" s="82" t="s">
        <v>81</v>
      </c>
      <c r="M401" s="82"/>
      <c r="N401" s="82"/>
      <c r="O401" s="82"/>
      <c r="P401" s="82" t="s">
        <v>81</v>
      </c>
      <c r="Q401" s="82" t="s">
        <v>81</v>
      </c>
      <c r="R401" s="82" t="s">
        <v>81</v>
      </c>
      <c r="S401" s="82" t="s">
        <v>81</v>
      </c>
      <c r="T401" s="82" t="s">
        <v>81</v>
      </c>
      <c r="U401" s="82" t="s">
        <v>81</v>
      </c>
      <c r="V401" s="82" t="s">
        <v>81</v>
      </c>
      <c r="W401" s="82" t="s">
        <v>81</v>
      </c>
      <c r="X401" s="82" t="s">
        <v>81</v>
      </c>
      <c r="Y401" s="82" t="s">
        <v>81</v>
      </c>
      <c r="Z401" s="82" t="s">
        <v>81</v>
      </c>
      <c r="AA401" s="82" t="s">
        <v>81</v>
      </c>
      <c r="AB401" s="82" t="s">
        <v>81</v>
      </c>
      <c r="AC401" s="82" t="s">
        <v>81</v>
      </c>
      <c r="AD401" s="82" t="s">
        <v>81</v>
      </c>
      <c r="AE401" s="82" t="s">
        <v>81</v>
      </c>
      <c r="AF401" s="82" t="s">
        <v>81</v>
      </c>
      <c r="AG401" s="82" t="s">
        <v>81</v>
      </c>
      <c r="AH401" s="82" t="s">
        <v>81</v>
      </c>
      <c r="AI401" s="82" t="s">
        <v>81</v>
      </c>
      <c r="AJ401" s="82" t="s">
        <v>81</v>
      </c>
      <c r="AK401" s="82" t="s">
        <v>81</v>
      </c>
      <c r="AL401" s="82" t="s">
        <v>81</v>
      </c>
      <c r="AM401" s="82" t="s">
        <v>81</v>
      </c>
      <c r="AN401" s="82" t="s">
        <v>81</v>
      </c>
      <c r="AO401" s="82" t="s">
        <v>81</v>
      </c>
      <c r="AP401" s="82" t="s">
        <v>81</v>
      </c>
      <c r="AQ401" s="82" t="s">
        <v>81</v>
      </c>
      <c r="AR401" s="82" t="s">
        <v>81</v>
      </c>
      <c r="AS401" s="82" t="s">
        <v>81</v>
      </c>
      <c r="AT401" s="82" t="s">
        <v>81</v>
      </c>
      <c r="AU401" s="82" t="s">
        <v>81</v>
      </c>
      <c r="AV401" s="82" t="s">
        <v>81</v>
      </c>
      <c r="AW401" s="1" t="s">
        <v>83</v>
      </c>
      <c r="AX401" s="1" t="s">
        <v>83</v>
      </c>
      <c r="AY401" s="1" t="s">
        <v>83</v>
      </c>
      <c r="AZ401" s="1" t="s">
        <v>97</v>
      </c>
      <c r="BA401" s="1" t="s">
        <v>83</v>
      </c>
      <c r="BB401" s="1" t="s">
        <v>97</v>
      </c>
      <c r="BC401" s="1" t="s">
        <v>83</v>
      </c>
      <c r="BD401" s="1" t="s">
        <v>165</v>
      </c>
    </row>
    <row r="402" spans="1:56" ht="42">
      <c r="A402" s="84" t="s">
        <v>867</v>
      </c>
      <c r="B402" s="85" t="s">
        <v>859</v>
      </c>
      <c r="C402" s="89" t="s">
        <v>90</v>
      </c>
      <c r="D402" s="87" t="s">
        <v>868</v>
      </c>
      <c r="E402" s="82" t="s">
        <v>1339</v>
      </c>
      <c r="F402" s="90" t="s">
        <v>73</v>
      </c>
      <c r="G402" s="85" t="s">
        <v>74</v>
      </c>
      <c r="H402" s="85" t="s">
        <v>75</v>
      </c>
      <c r="I402" s="85" t="s">
        <v>76</v>
      </c>
      <c r="J402" s="85" t="s">
        <v>77</v>
      </c>
      <c r="K402" s="85" t="s">
        <v>132</v>
      </c>
      <c r="L402" s="82" t="s">
        <v>81</v>
      </c>
      <c r="M402" s="82"/>
      <c r="N402" s="82"/>
      <c r="O402" s="82"/>
      <c r="P402" s="82" t="s">
        <v>81</v>
      </c>
      <c r="Q402" s="82" t="s">
        <v>81</v>
      </c>
      <c r="R402" s="82" t="s">
        <v>81</v>
      </c>
      <c r="S402" s="82" t="s">
        <v>81</v>
      </c>
      <c r="T402" s="82" t="s">
        <v>81</v>
      </c>
      <c r="U402" s="82" t="s">
        <v>81</v>
      </c>
      <c r="V402" s="82" t="s">
        <v>81</v>
      </c>
      <c r="W402" s="82" t="s">
        <v>81</v>
      </c>
      <c r="X402" s="82" t="s">
        <v>81</v>
      </c>
      <c r="Y402" s="82" t="s">
        <v>81</v>
      </c>
      <c r="Z402" s="82" t="s">
        <v>81</v>
      </c>
      <c r="AA402" s="82" t="s">
        <v>81</v>
      </c>
      <c r="AB402" s="82" t="s">
        <v>81</v>
      </c>
      <c r="AC402" s="82" t="s">
        <v>81</v>
      </c>
      <c r="AD402" s="82" t="s">
        <v>81</v>
      </c>
      <c r="AE402" s="82" t="s">
        <v>81</v>
      </c>
      <c r="AF402" s="82" t="s">
        <v>81</v>
      </c>
      <c r="AG402" s="82" t="s">
        <v>81</v>
      </c>
      <c r="AH402" s="82" t="s">
        <v>81</v>
      </c>
      <c r="AI402" s="82" t="s">
        <v>81</v>
      </c>
      <c r="AJ402" s="82" t="s">
        <v>81</v>
      </c>
      <c r="AK402" s="82" t="s">
        <v>81</v>
      </c>
      <c r="AL402" s="82" t="s">
        <v>81</v>
      </c>
      <c r="AM402" s="82" t="s">
        <v>81</v>
      </c>
      <c r="AN402" s="82" t="s">
        <v>81</v>
      </c>
      <c r="AO402" s="82" t="s">
        <v>81</v>
      </c>
      <c r="AP402" s="82" t="s">
        <v>81</v>
      </c>
      <c r="AQ402" s="82" t="s">
        <v>81</v>
      </c>
      <c r="AR402" s="82" t="s">
        <v>81</v>
      </c>
      <c r="AS402" s="82" t="s">
        <v>81</v>
      </c>
      <c r="AT402" s="82" t="s">
        <v>81</v>
      </c>
      <c r="AU402" s="82" t="s">
        <v>81</v>
      </c>
      <c r="AV402" s="82" t="s">
        <v>81</v>
      </c>
      <c r="AW402" s="1" t="s">
        <v>83</v>
      </c>
      <c r="AX402" s="1" t="s">
        <v>83</v>
      </c>
      <c r="AY402" s="1" t="s">
        <v>83</v>
      </c>
      <c r="AZ402" s="1" t="s">
        <v>97</v>
      </c>
      <c r="BA402" s="1" t="s">
        <v>83</v>
      </c>
      <c r="BB402" s="1" t="s">
        <v>97</v>
      </c>
      <c r="BC402" s="1" t="s">
        <v>83</v>
      </c>
      <c r="BD402" s="1" t="s">
        <v>165</v>
      </c>
    </row>
    <row r="403" spans="1:56" ht="70">
      <c r="A403" s="84" t="s">
        <v>869</v>
      </c>
      <c r="B403" s="85" t="s">
        <v>859</v>
      </c>
      <c r="C403" s="89" t="s">
        <v>90</v>
      </c>
      <c r="D403" s="87" t="s">
        <v>870</v>
      </c>
      <c r="E403" s="82" t="s">
        <v>1340</v>
      </c>
      <c r="F403" s="90" t="s">
        <v>73</v>
      </c>
      <c r="G403" s="85" t="s">
        <v>74</v>
      </c>
      <c r="H403" s="85" t="s">
        <v>75</v>
      </c>
      <c r="I403" s="85" t="s">
        <v>76</v>
      </c>
      <c r="J403" s="85" t="s">
        <v>77</v>
      </c>
      <c r="K403" s="82" t="s">
        <v>78</v>
      </c>
      <c r="L403" s="82" t="s">
        <v>81</v>
      </c>
      <c r="M403" s="82"/>
      <c r="N403" s="82"/>
      <c r="O403" s="82"/>
      <c r="P403" s="82" t="s">
        <v>81</v>
      </c>
      <c r="Q403" s="82" t="s">
        <v>81</v>
      </c>
      <c r="R403" s="82" t="s">
        <v>81</v>
      </c>
      <c r="S403" s="82" t="s">
        <v>81</v>
      </c>
      <c r="T403" s="82" t="s">
        <v>81</v>
      </c>
      <c r="U403" s="82" t="s">
        <v>81</v>
      </c>
      <c r="V403" s="82" t="s">
        <v>81</v>
      </c>
      <c r="W403" s="82" t="s">
        <v>81</v>
      </c>
      <c r="X403" s="82" t="s">
        <v>81</v>
      </c>
      <c r="Y403" s="82" t="s">
        <v>81</v>
      </c>
      <c r="Z403" s="82" t="s">
        <v>81</v>
      </c>
      <c r="AA403" s="82" t="s">
        <v>81</v>
      </c>
      <c r="AB403" s="82" t="s">
        <v>81</v>
      </c>
      <c r="AC403" s="82" t="s">
        <v>81</v>
      </c>
      <c r="AD403" s="82" t="s">
        <v>81</v>
      </c>
      <c r="AE403" s="82" t="s">
        <v>81</v>
      </c>
      <c r="AF403" s="82" t="s">
        <v>81</v>
      </c>
      <c r="AG403" s="82" t="s">
        <v>81</v>
      </c>
      <c r="AH403" s="82" t="s">
        <v>81</v>
      </c>
      <c r="AI403" s="82" t="s">
        <v>81</v>
      </c>
      <c r="AJ403" s="82" t="s">
        <v>81</v>
      </c>
      <c r="AK403" s="82" t="s">
        <v>81</v>
      </c>
      <c r="AL403" s="82" t="s">
        <v>81</v>
      </c>
      <c r="AM403" s="82" t="s">
        <v>81</v>
      </c>
      <c r="AN403" s="82" t="s">
        <v>81</v>
      </c>
      <c r="AO403" s="82" t="s">
        <v>81</v>
      </c>
      <c r="AP403" s="82" t="s">
        <v>81</v>
      </c>
      <c r="AQ403" s="82" t="s">
        <v>81</v>
      </c>
      <c r="AR403" s="82" t="s">
        <v>81</v>
      </c>
      <c r="AS403" s="82" t="s">
        <v>81</v>
      </c>
      <c r="AT403" s="82" t="s">
        <v>81</v>
      </c>
      <c r="AU403" s="82" t="s">
        <v>81</v>
      </c>
      <c r="AV403" s="82" t="s">
        <v>81</v>
      </c>
      <c r="AW403" s="1" t="s">
        <v>83</v>
      </c>
      <c r="AX403" s="1" t="s">
        <v>83</v>
      </c>
      <c r="AY403" s="1" t="s">
        <v>83</v>
      </c>
      <c r="AZ403" s="1" t="s">
        <v>83</v>
      </c>
      <c r="BA403" s="1" t="s">
        <v>82</v>
      </c>
      <c r="BB403" s="1" t="s">
        <v>83</v>
      </c>
      <c r="BC403" s="1" t="s">
        <v>83</v>
      </c>
      <c r="BD403" s="1" t="s">
        <v>165</v>
      </c>
    </row>
    <row r="404" spans="1:56" ht="70">
      <c r="A404" s="84" t="s">
        <v>871</v>
      </c>
      <c r="B404" s="85" t="s">
        <v>859</v>
      </c>
      <c r="C404" s="89" t="s">
        <v>90</v>
      </c>
      <c r="D404" s="87" t="s">
        <v>872</v>
      </c>
      <c r="E404" s="82" t="s">
        <v>1340</v>
      </c>
      <c r="F404" s="90" t="s">
        <v>73</v>
      </c>
      <c r="G404" s="85" t="s">
        <v>74</v>
      </c>
      <c r="H404" s="85" t="s">
        <v>75</v>
      </c>
      <c r="I404" s="85" t="s">
        <v>76</v>
      </c>
      <c r="J404" s="85" t="s">
        <v>77</v>
      </c>
      <c r="K404" s="82" t="s">
        <v>78</v>
      </c>
      <c r="L404" s="82" t="s">
        <v>81</v>
      </c>
      <c r="M404" s="82"/>
      <c r="N404" s="82"/>
      <c r="O404" s="82"/>
      <c r="P404" s="82" t="s">
        <v>81</v>
      </c>
      <c r="Q404" s="82" t="s">
        <v>81</v>
      </c>
      <c r="R404" s="82" t="s">
        <v>81</v>
      </c>
      <c r="S404" s="82" t="s">
        <v>81</v>
      </c>
      <c r="T404" s="82" t="s">
        <v>81</v>
      </c>
      <c r="U404" s="82" t="s">
        <v>81</v>
      </c>
      <c r="V404" s="82" t="s">
        <v>81</v>
      </c>
      <c r="W404" s="82" t="s">
        <v>81</v>
      </c>
      <c r="X404" s="82" t="s">
        <v>81</v>
      </c>
      <c r="Y404" s="82" t="s">
        <v>81</v>
      </c>
      <c r="Z404" s="82" t="s">
        <v>81</v>
      </c>
      <c r="AA404" s="82" t="s">
        <v>81</v>
      </c>
      <c r="AB404" s="82" t="s">
        <v>81</v>
      </c>
      <c r="AC404" s="82" t="s">
        <v>81</v>
      </c>
      <c r="AD404" s="82" t="s">
        <v>81</v>
      </c>
      <c r="AE404" s="82" t="s">
        <v>81</v>
      </c>
      <c r="AF404" s="82" t="s">
        <v>81</v>
      </c>
      <c r="AG404" s="82" t="s">
        <v>81</v>
      </c>
      <c r="AH404" s="82" t="s">
        <v>81</v>
      </c>
      <c r="AI404" s="82" t="s">
        <v>81</v>
      </c>
      <c r="AJ404" s="82" t="s">
        <v>81</v>
      </c>
      <c r="AK404" s="82" t="s">
        <v>81</v>
      </c>
      <c r="AL404" s="82" t="s">
        <v>81</v>
      </c>
      <c r="AM404" s="82" t="s">
        <v>81</v>
      </c>
      <c r="AN404" s="82" t="s">
        <v>81</v>
      </c>
      <c r="AO404" s="82" t="s">
        <v>81</v>
      </c>
      <c r="AP404" s="82" t="s">
        <v>81</v>
      </c>
      <c r="AQ404" s="82" t="s">
        <v>81</v>
      </c>
      <c r="AR404" s="82" t="s">
        <v>81</v>
      </c>
      <c r="AS404" s="82" t="s">
        <v>81</v>
      </c>
      <c r="AT404" s="82" t="s">
        <v>81</v>
      </c>
      <c r="AU404" s="82" t="s">
        <v>81</v>
      </c>
      <c r="AV404" s="82" t="s">
        <v>81</v>
      </c>
      <c r="AW404" s="1" t="s">
        <v>97</v>
      </c>
      <c r="AX404" s="1" t="s">
        <v>82</v>
      </c>
      <c r="AY404" s="1" t="s">
        <v>82</v>
      </c>
      <c r="AZ404" s="1" t="s">
        <v>83</v>
      </c>
      <c r="BA404" s="1" t="s">
        <v>83</v>
      </c>
      <c r="BB404" s="1" t="s">
        <v>97</v>
      </c>
      <c r="BC404" s="1" t="s">
        <v>83</v>
      </c>
      <c r="BD404" s="1" t="s">
        <v>165</v>
      </c>
    </row>
    <row r="405" spans="1:56" ht="42">
      <c r="A405" s="84" t="s">
        <v>873</v>
      </c>
      <c r="B405" s="85" t="s">
        <v>859</v>
      </c>
      <c r="C405" s="89" t="s">
        <v>90</v>
      </c>
      <c r="D405" s="87" t="s">
        <v>874</v>
      </c>
      <c r="E405" s="82" t="s">
        <v>1341</v>
      </c>
      <c r="F405" s="90" t="s">
        <v>73</v>
      </c>
      <c r="G405" s="85" t="s">
        <v>74</v>
      </c>
      <c r="H405" s="85" t="s">
        <v>75</v>
      </c>
      <c r="I405" s="85" t="s">
        <v>76</v>
      </c>
      <c r="J405" s="85" t="s">
        <v>77</v>
      </c>
      <c r="K405" s="85" t="s">
        <v>125</v>
      </c>
      <c r="L405" s="82" t="s">
        <v>81</v>
      </c>
      <c r="M405" s="82" t="s">
        <v>81</v>
      </c>
      <c r="N405" s="82" t="s">
        <v>81</v>
      </c>
      <c r="O405" s="82" t="s">
        <v>81</v>
      </c>
      <c r="P405" s="82" t="s">
        <v>81</v>
      </c>
      <c r="Q405" s="82" t="s">
        <v>81</v>
      </c>
      <c r="R405" s="82"/>
      <c r="S405" s="82"/>
      <c r="T405" s="82" t="s">
        <v>81</v>
      </c>
      <c r="U405" s="82" t="s">
        <v>81</v>
      </c>
      <c r="V405" s="82" t="s">
        <v>81</v>
      </c>
      <c r="W405" s="82" t="s">
        <v>81</v>
      </c>
      <c r="X405" s="82" t="s">
        <v>81</v>
      </c>
      <c r="Y405" s="82" t="s">
        <v>81</v>
      </c>
      <c r="Z405" s="82" t="s">
        <v>81</v>
      </c>
      <c r="AA405" s="82" t="s">
        <v>81</v>
      </c>
      <c r="AB405" s="82" t="s">
        <v>81</v>
      </c>
      <c r="AC405" s="82" t="s">
        <v>81</v>
      </c>
      <c r="AD405" s="82" t="s">
        <v>81</v>
      </c>
      <c r="AE405" s="82" t="s">
        <v>81</v>
      </c>
      <c r="AF405" s="82" t="s">
        <v>81</v>
      </c>
      <c r="AG405" s="82" t="s">
        <v>81</v>
      </c>
      <c r="AH405" s="82" t="s">
        <v>81</v>
      </c>
      <c r="AI405" s="82" t="s">
        <v>81</v>
      </c>
      <c r="AJ405" s="82"/>
      <c r="AK405" s="82"/>
      <c r="AL405" s="82"/>
      <c r="AM405" s="82"/>
      <c r="AN405" s="82"/>
      <c r="AO405" s="82"/>
      <c r="AP405" s="82"/>
      <c r="AQ405" s="82"/>
      <c r="AR405" s="82"/>
      <c r="AS405" s="82"/>
      <c r="AT405" s="82"/>
      <c r="AU405" s="82"/>
      <c r="AV405" s="82"/>
      <c r="AW405" s="1" t="s">
        <v>83</v>
      </c>
      <c r="AX405" s="1" t="s">
        <v>97</v>
      </c>
      <c r="AY405" s="1" t="s">
        <v>83</v>
      </c>
      <c r="AZ405" s="1" t="s">
        <v>83</v>
      </c>
      <c r="BA405" s="1" t="s">
        <v>82</v>
      </c>
      <c r="BB405" s="1" t="s">
        <v>83</v>
      </c>
      <c r="BC405" s="1" t="s">
        <v>83</v>
      </c>
      <c r="BD405" s="1" t="s">
        <v>165</v>
      </c>
    </row>
    <row r="406" spans="1:56" ht="42">
      <c r="A406" s="84" t="s">
        <v>875</v>
      </c>
      <c r="B406" s="85" t="s">
        <v>859</v>
      </c>
      <c r="C406" s="89" t="s">
        <v>90</v>
      </c>
      <c r="D406" s="87" t="s">
        <v>876</v>
      </c>
      <c r="E406" s="82" t="s">
        <v>1341</v>
      </c>
      <c r="F406" s="90" t="s">
        <v>73</v>
      </c>
      <c r="G406" s="85" t="s">
        <v>74</v>
      </c>
      <c r="H406" s="85" t="s">
        <v>93</v>
      </c>
      <c r="I406" s="85" t="s">
        <v>94</v>
      </c>
      <c r="J406" s="85" t="s">
        <v>131</v>
      </c>
      <c r="K406" s="85" t="s">
        <v>125</v>
      </c>
      <c r="L406" s="82"/>
      <c r="M406" s="82"/>
      <c r="N406" s="82"/>
      <c r="O406" s="82"/>
      <c r="P406" s="82" t="s">
        <v>81</v>
      </c>
      <c r="Q406" s="82" t="s">
        <v>81</v>
      </c>
      <c r="R406" s="82" t="s">
        <v>81</v>
      </c>
      <c r="S406" s="82" t="s">
        <v>81</v>
      </c>
      <c r="T406" s="82" t="s">
        <v>81</v>
      </c>
      <c r="U406" s="82" t="s">
        <v>81</v>
      </c>
      <c r="V406" s="82" t="s">
        <v>81</v>
      </c>
      <c r="W406" s="82" t="s">
        <v>81</v>
      </c>
      <c r="X406" s="82" t="s">
        <v>81</v>
      </c>
      <c r="Y406" s="82" t="s">
        <v>81</v>
      </c>
      <c r="Z406" s="82" t="s">
        <v>81</v>
      </c>
      <c r="AA406" s="82" t="s">
        <v>81</v>
      </c>
      <c r="AB406" s="82" t="s">
        <v>81</v>
      </c>
      <c r="AC406" s="82" t="s">
        <v>81</v>
      </c>
      <c r="AD406" s="82" t="s">
        <v>81</v>
      </c>
      <c r="AE406" s="82" t="s">
        <v>81</v>
      </c>
      <c r="AF406" s="82" t="s">
        <v>81</v>
      </c>
      <c r="AG406" s="82" t="s">
        <v>81</v>
      </c>
      <c r="AH406" s="82" t="s">
        <v>81</v>
      </c>
      <c r="AI406" s="82" t="s">
        <v>81</v>
      </c>
      <c r="AJ406" s="82" t="s">
        <v>81</v>
      </c>
      <c r="AK406" s="82" t="s">
        <v>81</v>
      </c>
      <c r="AL406" s="82" t="s">
        <v>81</v>
      </c>
      <c r="AM406" s="82" t="s">
        <v>81</v>
      </c>
      <c r="AN406" s="82" t="s">
        <v>81</v>
      </c>
      <c r="AO406" s="82" t="s">
        <v>81</v>
      </c>
      <c r="AP406" s="82" t="s">
        <v>81</v>
      </c>
      <c r="AQ406" s="82" t="s">
        <v>81</v>
      </c>
      <c r="AR406" s="82" t="s">
        <v>81</v>
      </c>
      <c r="AS406" s="82" t="s">
        <v>81</v>
      </c>
      <c r="AT406" s="82" t="s">
        <v>81</v>
      </c>
      <c r="AU406" s="82" t="s">
        <v>81</v>
      </c>
      <c r="AV406" s="82" t="s">
        <v>81</v>
      </c>
      <c r="AW406" s="1" t="s">
        <v>97</v>
      </c>
      <c r="AX406" s="1" t="s">
        <v>97</v>
      </c>
      <c r="AY406" s="1" t="s">
        <v>97</v>
      </c>
      <c r="AZ406" s="1" t="s">
        <v>82</v>
      </c>
      <c r="BA406" s="1" t="s">
        <v>83</v>
      </c>
      <c r="BB406" s="1" t="s">
        <v>83</v>
      </c>
      <c r="BC406" s="1" t="s">
        <v>83</v>
      </c>
      <c r="BD406" s="1" t="s">
        <v>165</v>
      </c>
    </row>
    <row r="407" spans="1:56" ht="42">
      <c r="A407" s="84" t="s">
        <v>877</v>
      </c>
      <c r="B407" s="85" t="s">
        <v>859</v>
      </c>
      <c r="C407" s="89" t="s">
        <v>90</v>
      </c>
      <c r="D407" s="87" t="s">
        <v>878</v>
      </c>
      <c r="E407" s="82" t="s">
        <v>1342</v>
      </c>
      <c r="F407" s="90" t="s">
        <v>73</v>
      </c>
      <c r="G407" s="85" t="s">
        <v>74</v>
      </c>
      <c r="H407" s="85" t="s">
        <v>93</v>
      </c>
      <c r="I407" s="85" t="s">
        <v>94</v>
      </c>
      <c r="J407" s="85" t="s">
        <v>131</v>
      </c>
      <c r="K407" s="85" t="s">
        <v>125</v>
      </c>
      <c r="L407" s="82"/>
      <c r="M407" s="82"/>
      <c r="N407" s="82"/>
      <c r="O407" s="82"/>
      <c r="P407" s="82" t="s">
        <v>81</v>
      </c>
      <c r="Q407" s="82" t="s">
        <v>81</v>
      </c>
      <c r="R407" s="82" t="s">
        <v>81</v>
      </c>
      <c r="S407" s="82" t="s">
        <v>81</v>
      </c>
      <c r="T407" s="82" t="s">
        <v>81</v>
      </c>
      <c r="U407" s="82" t="s">
        <v>81</v>
      </c>
      <c r="V407" s="82" t="s">
        <v>81</v>
      </c>
      <c r="W407" s="82" t="s">
        <v>81</v>
      </c>
      <c r="X407" s="82" t="s">
        <v>81</v>
      </c>
      <c r="Y407" s="82" t="s">
        <v>81</v>
      </c>
      <c r="Z407" s="82" t="s">
        <v>81</v>
      </c>
      <c r="AA407" s="82" t="s">
        <v>81</v>
      </c>
      <c r="AB407" s="82" t="s">
        <v>81</v>
      </c>
      <c r="AC407" s="82" t="s">
        <v>81</v>
      </c>
      <c r="AD407" s="82" t="s">
        <v>81</v>
      </c>
      <c r="AE407" s="82" t="s">
        <v>81</v>
      </c>
      <c r="AF407" s="82" t="s">
        <v>81</v>
      </c>
      <c r="AG407" s="82" t="s">
        <v>81</v>
      </c>
      <c r="AH407" s="82" t="s">
        <v>81</v>
      </c>
      <c r="AI407" s="82" t="s">
        <v>81</v>
      </c>
      <c r="AJ407" s="82" t="s">
        <v>81</v>
      </c>
      <c r="AK407" s="82" t="s">
        <v>81</v>
      </c>
      <c r="AL407" s="82" t="s">
        <v>81</v>
      </c>
      <c r="AM407" s="82" t="s">
        <v>81</v>
      </c>
      <c r="AN407" s="82" t="s">
        <v>81</v>
      </c>
      <c r="AO407" s="82" t="s">
        <v>81</v>
      </c>
      <c r="AP407" s="82" t="s">
        <v>81</v>
      </c>
      <c r="AQ407" s="82" t="s">
        <v>81</v>
      </c>
      <c r="AR407" s="82" t="s">
        <v>81</v>
      </c>
      <c r="AS407" s="82" t="s">
        <v>81</v>
      </c>
      <c r="AT407" s="82" t="s">
        <v>81</v>
      </c>
      <c r="AU407" s="82" t="s">
        <v>81</v>
      </c>
      <c r="AV407" s="82" t="s">
        <v>81</v>
      </c>
      <c r="AW407" s="1" t="s">
        <v>97</v>
      </c>
      <c r="AX407" s="1" t="s">
        <v>97</v>
      </c>
      <c r="AY407" s="1" t="s">
        <v>83</v>
      </c>
      <c r="AZ407" s="1" t="s">
        <v>83</v>
      </c>
      <c r="BA407" s="1" t="s">
        <v>83</v>
      </c>
      <c r="BB407" s="1" t="s">
        <v>97</v>
      </c>
      <c r="BC407" s="1" t="s">
        <v>83</v>
      </c>
      <c r="BD407" s="1" t="s">
        <v>165</v>
      </c>
    </row>
    <row r="408" spans="1:56" ht="42">
      <c r="A408" s="84" t="s">
        <v>879</v>
      </c>
      <c r="B408" s="85" t="s">
        <v>859</v>
      </c>
      <c r="C408" s="89" t="s">
        <v>90</v>
      </c>
      <c r="D408" s="87" t="s">
        <v>880</v>
      </c>
      <c r="E408" s="82" t="s">
        <v>1341</v>
      </c>
      <c r="F408" s="90" t="s">
        <v>73</v>
      </c>
      <c r="G408" s="85" t="s">
        <v>74</v>
      </c>
      <c r="H408" s="85" t="s">
        <v>93</v>
      </c>
      <c r="I408" s="85" t="s">
        <v>76</v>
      </c>
      <c r="J408" s="85" t="s">
        <v>77</v>
      </c>
      <c r="K408" s="85" t="s">
        <v>125</v>
      </c>
      <c r="L408" s="82"/>
      <c r="M408" s="82"/>
      <c r="N408" s="82"/>
      <c r="O408" s="82"/>
      <c r="P408" s="82" t="s">
        <v>81</v>
      </c>
      <c r="Q408" s="82" t="s">
        <v>81</v>
      </c>
      <c r="R408" s="82" t="s">
        <v>81</v>
      </c>
      <c r="S408" s="82" t="s">
        <v>81</v>
      </c>
      <c r="T408" s="82" t="s">
        <v>81</v>
      </c>
      <c r="U408" s="82" t="s">
        <v>81</v>
      </c>
      <c r="V408" s="82" t="s">
        <v>81</v>
      </c>
      <c r="W408" s="82" t="s">
        <v>81</v>
      </c>
      <c r="X408" s="82" t="s">
        <v>81</v>
      </c>
      <c r="Y408" s="82" t="s">
        <v>81</v>
      </c>
      <c r="Z408" s="82" t="s">
        <v>81</v>
      </c>
      <c r="AA408" s="82" t="s">
        <v>81</v>
      </c>
      <c r="AB408" s="82" t="s">
        <v>81</v>
      </c>
      <c r="AC408" s="82" t="s">
        <v>81</v>
      </c>
      <c r="AD408" s="82" t="s">
        <v>81</v>
      </c>
      <c r="AE408" s="82" t="s">
        <v>81</v>
      </c>
      <c r="AF408" s="82" t="s">
        <v>81</v>
      </c>
      <c r="AG408" s="82" t="s">
        <v>81</v>
      </c>
      <c r="AH408" s="82" t="s">
        <v>81</v>
      </c>
      <c r="AI408" s="82" t="s">
        <v>81</v>
      </c>
      <c r="AJ408" s="82" t="s">
        <v>81</v>
      </c>
      <c r="AK408" s="82" t="s">
        <v>81</v>
      </c>
      <c r="AL408" s="82" t="s">
        <v>81</v>
      </c>
      <c r="AM408" s="82" t="s">
        <v>81</v>
      </c>
      <c r="AN408" s="82" t="s">
        <v>81</v>
      </c>
      <c r="AO408" s="82" t="s">
        <v>81</v>
      </c>
      <c r="AP408" s="82" t="s">
        <v>81</v>
      </c>
      <c r="AQ408" s="82" t="s">
        <v>81</v>
      </c>
      <c r="AR408" s="82" t="s">
        <v>81</v>
      </c>
      <c r="AS408" s="82" t="s">
        <v>81</v>
      </c>
      <c r="AT408" s="82" t="s">
        <v>81</v>
      </c>
      <c r="AU408" s="82" t="s">
        <v>81</v>
      </c>
      <c r="AV408" s="82" t="s">
        <v>81</v>
      </c>
      <c r="AW408" s="1" t="s">
        <v>97</v>
      </c>
      <c r="AX408" s="1" t="s">
        <v>97</v>
      </c>
      <c r="AY408" s="1" t="s">
        <v>97</v>
      </c>
      <c r="AZ408" s="1" t="s">
        <v>83</v>
      </c>
      <c r="BA408" s="1" t="s">
        <v>83</v>
      </c>
      <c r="BB408" s="1" t="s">
        <v>97</v>
      </c>
      <c r="BC408" s="1" t="s">
        <v>83</v>
      </c>
      <c r="BD408" s="1" t="s">
        <v>165</v>
      </c>
    </row>
    <row r="409" spans="1:56" ht="42">
      <c r="A409" s="84" t="s">
        <v>881</v>
      </c>
      <c r="B409" s="85" t="s">
        <v>859</v>
      </c>
      <c r="C409" s="89" t="s">
        <v>90</v>
      </c>
      <c r="D409" s="87" t="s">
        <v>882</v>
      </c>
      <c r="E409" s="82" t="s">
        <v>1343</v>
      </c>
      <c r="F409" s="90" t="s">
        <v>73</v>
      </c>
      <c r="G409" s="85" t="s">
        <v>74</v>
      </c>
      <c r="H409" s="85" t="s">
        <v>75</v>
      </c>
      <c r="I409" s="85" t="s">
        <v>76</v>
      </c>
      <c r="J409" s="85" t="s">
        <v>77</v>
      </c>
      <c r="K409" s="85" t="s">
        <v>109</v>
      </c>
      <c r="L409" s="82" t="s">
        <v>81</v>
      </c>
      <c r="M409" s="82" t="s">
        <v>81</v>
      </c>
      <c r="N409" s="82"/>
      <c r="O409" s="82"/>
      <c r="P409" s="82" t="s">
        <v>81</v>
      </c>
      <c r="Q409" s="82" t="s">
        <v>81</v>
      </c>
      <c r="R409" s="82" t="s">
        <v>81</v>
      </c>
      <c r="S409" s="82" t="s">
        <v>81</v>
      </c>
      <c r="T409" s="82" t="s">
        <v>81</v>
      </c>
      <c r="U409" s="82" t="s">
        <v>81</v>
      </c>
      <c r="V409" s="82" t="s">
        <v>81</v>
      </c>
      <c r="W409" s="82" t="s">
        <v>81</v>
      </c>
      <c r="X409" s="82" t="s">
        <v>81</v>
      </c>
      <c r="Y409" s="82" t="s">
        <v>81</v>
      </c>
      <c r="Z409" s="82" t="s">
        <v>81</v>
      </c>
      <c r="AA409" s="82" t="s">
        <v>81</v>
      </c>
      <c r="AB409" s="82" t="s">
        <v>81</v>
      </c>
      <c r="AC409" s="82" t="s">
        <v>81</v>
      </c>
      <c r="AD409" s="82" t="s">
        <v>81</v>
      </c>
      <c r="AE409" s="82" t="s">
        <v>81</v>
      </c>
      <c r="AF409" s="82" t="s">
        <v>81</v>
      </c>
      <c r="AG409" s="82" t="s">
        <v>81</v>
      </c>
      <c r="AH409" s="82" t="s">
        <v>81</v>
      </c>
      <c r="AI409" s="82" t="s">
        <v>81</v>
      </c>
      <c r="AJ409" s="82" t="s">
        <v>81</v>
      </c>
      <c r="AK409" s="82" t="s">
        <v>81</v>
      </c>
      <c r="AL409" s="82" t="s">
        <v>81</v>
      </c>
      <c r="AM409" s="82" t="s">
        <v>81</v>
      </c>
      <c r="AN409" s="82" t="s">
        <v>81</v>
      </c>
      <c r="AO409" s="82" t="s">
        <v>81</v>
      </c>
      <c r="AP409" s="82" t="s">
        <v>81</v>
      </c>
      <c r="AQ409" s="82" t="s">
        <v>81</v>
      </c>
      <c r="AR409" s="82" t="s">
        <v>81</v>
      </c>
      <c r="AS409" s="82" t="s">
        <v>81</v>
      </c>
      <c r="AT409" s="82" t="s">
        <v>81</v>
      </c>
      <c r="AU409" s="82" t="s">
        <v>81</v>
      </c>
      <c r="AV409" s="82" t="s">
        <v>81</v>
      </c>
      <c r="AW409" s="1" t="s">
        <v>97</v>
      </c>
      <c r="AX409" s="1" t="s">
        <v>97</v>
      </c>
      <c r="AY409" s="1" t="s">
        <v>83</v>
      </c>
      <c r="AZ409" s="1" t="s">
        <v>83</v>
      </c>
      <c r="BA409" s="1" t="s">
        <v>83</v>
      </c>
      <c r="BB409" s="1" t="s">
        <v>97</v>
      </c>
      <c r="BC409" s="1" t="s">
        <v>83</v>
      </c>
      <c r="BD409" s="1" t="s">
        <v>165</v>
      </c>
    </row>
    <row r="410" spans="1:56" ht="56">
      <c r="A410" s="84" t="s">
        <v>883</v>
      </c>
      <c r="B410" s="85" t="s">
        <v>859</v>
      </c>
      <c r="C410" s="89" t="s">
        <v>90</v>
      </c>
      <c r="D410" s="87" t="s">
        <v>884</v>
      </c>
      <c r="E410" s="82" t="s">
        <v>1344</v>
      </c>
      <c r="F410" s="90" t="s">
        <v>73</v>
      </c>
      <c r="G410" s="85" t="s">
        <v>74</v>
      </c>
      <c r="H410" s="85" t="s">
        <v>88</v>
      </c>
      <c r="I410" s="85" t="s">
        <v>76</v>
      </c>
      <c r="J410" s="85" t="s">
        <v>77</v>
      </c>
      <c r="K410" s="85" t="s">
        <v>656</v>
      </c>
      <c r="L410" s="82"/>
      <c r="M410" s="82"/>
      <c r="N410" s="82" t="s">
        <v>81</v>
      </c>
      <c r="O410" s="82" t="s">
        <v>81</v>
      </c>
      <c r="P410" s="82"/>
      <c r="Q410" s="82" t="s">
        <v>81</v>
      </c>
      <c r="R410" s="82"/>
      <c r="S410" s="82"/>
      <c r="T410" s="82"/>
      <c r="U410" s="82"/>
      <c r="V410" s="82"/>
      <c r="W410" s="82"/>
      <c r="X410" s="82"/>
      <c r="Y410" s="82"/>
      <c r="Z410" s="82" t="s">
        <v>81</v>
      </c>
      <c r="AA410" s="82" t="s">
        <v>81</v>
      </c>
      <c r="AB410" s="82" t="s">
        <v>81</v>
      </c>
      <c r="AC410" s="82" t="s">
        <v>81</v>
      </c>
      <c r="AD410" s="82" t="s">
        <v>81</v>
      </c>
      <c r="AE410" s="82" t="s">
        <v>81</v>
      </c>
      <c r="AF410" s="82" t="s">
        <v>81</v>
      </c>
      <c r="AG410" s="82" t="s">
        <v>81</v>
      </c>
      <c r="AH410" s="82" t="s">
        <v>81</v>
      </c>
      <c r="AI410" s="82"/>
      <c r="AJ410" s="82"/>
      <c r="AK410" s="82"/>
      <c r="AL410" s="82"/>
      <c r="AM410" s="82"/>
      <c r="AN410" s="82"/>
      <c r="AO410" s="82"/>
      <c r="AP410" s="82"/>
      <c r="AQ410" s="82"/>
      <c r="AR410" s="82"/>
      <c r="AS410" s="82"/>
      <c r="AT410" s="82"/>
      <c r="AU410" s="82"/>
      <c r="AV410" s="82"/>
      <c r="AW410" s="1" t="s">
        <v>97</v>
      </c>
      <c r="AX410" s="1" t="s">
        <v>97</v>
      </c>
      <c r="AY410" s="1" t="s">
        <v>83</v>
      </c>
      <c r="AZ410" s="1" t="s">
        <v>83</v>
      </c>
      <c r="BA410" s="1" t="s">
        <v>97</v>
      </c>
      <c r="BB410" s="1" t="s">
        <v>97</v>
      </c>
      <c r="BC410" s="1" t="s">
        <v>83</v>
      </c>
      <c r="BD410" s="1" t="s">
        <v>147</v>
      </c>
    </row>
    <row r="411" spans="1:56" ht="42">
      <c r="A411" s="84" t="s">
        <v>885</v>
      </c>
      <c r="B411" s="85" t="s">
        <v>859</v>
      </c>
      <c r="C411" s="89" t="s">
        <v>90</v>
      </c>
      <c r="D411" s="87" t="s">
        <v>886</v>
      </c>
      <c r="E411" s="82" t="s">
        <v>1339</v>
      </c>
      <c r="F411" s="90" t="s">
        <v>73</v>
      </c>
      <c r="G411" s="85" t="s">
        <v>74</v>
      </c>
      <c r="H411" s="85" t="s">
        <v>75</v>
      </c>
      <c r="I411" s="85" t="s">
        <v>76</v>
      </c>
      <c r="J411" s="85" t="s">
        <v>77</v>
      </c>
      <c r="K411" s="85" t="s">
        <v>160</v>
      </c>
      <c r="L411" s="82" t="s">
        <v>81</v>
      </c>
      <c r="M411" s="82" t="s">
        <v>81</v>
      </c>
      <c r="N411" s="82" t="s">
        <v>81</v>
      </c>
      <c r="O411" s="82"/>
      <c r="P411" s="82"/>
      <c r="Q411" s="82"/>
      <c r="R411" s="82"/>
      <c r="S411" s="82" t="s">
        <v>81</v>
      </c>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82"/>
      <c r="AV411" s="82"/>
      <c r="AW411" s="1" t="s">
        <v>97</v>
      </c>
      <c r="AX411" s="1" t="s">
        <v>97</v>
      </c>
      <c r="AY411" s="1" t="s">
        <v>83</v>
      </c>
      <c r="AZ411" s="1" t="s">
        <v>83</v>
      </c>
      <c r="BA411" s="1" t="s">
        <v>83</v>
      </c>
      <c r="BB411" s="1" t="s">
        <v>83</v>
      </c>
      <c r="BC411" s="1" t="s">
        <v>83</v>
      </c>
      <c r="BD411" s="1" t="s">
        <v>165</v>
      </c>
    </row>
    <row r="412" spans="1:56" ht="70">
      <c r="A412" s="84" t="s">
        <v>887</v>
      </c>
      <c r="B412" s="85" t="s">
        <v>859</v>
      </c>
      <c r="C412" s="89" t="s">
        <v>90</v>
      </c>
      <c r="D412" s="87" t="s">
        <v>888</v>
      </c>
      <c r="E412" s="82" t="s">
        <v>1345</v>
      </c>
      <c r="F412" s="90" t="s">
        <v>73</v>
      </c>
      <c r="G412" s="85" t="s">
        <v>74</v>
      </c>
      <c r="H412" s="85" t="s">
        <v>75</v>
      </c>
      <c r="I412" s="85" t="s">
        <v>76</v>
      </c>
      <c r="J412" s="85" t="s">
        <v>77</v>
      </c>
      <c r="K412" s="82" t="s">
        <v>78</v>
      </c>
      <c r="L412" s="82" t="s">
        <v>81</v>
      </c>
      <c r="M412" s="82" t="s">
        <v>81</v>
      </c>
      <c r="N412" s="82" t="s">
        <v>81</v>
      </c>
      <c r="O412" s="82"/>
      <c r="P412" s="82"/>
      <c r="Q412" s="82"/>
      <c r="R412" s="82"/>
      <c r="S412" s="82" t="s">
        <v>81</v>
      </c>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c r="AT412" s="82"/>
      <c r="AU412" s="82"/>
      <c r="AV412" s="82"/>
      <c r="AW412" s="1" t="s">
        <v>97</v>
      </c>
      <c r="AX412" s="1" t="s">
        <v>97</v>
      </c>
      <c r="AY412" s="1" t="s">
        <v>83</v>
      </c>
      <c r="AZ412" s="1" t="s">
        <v>83</v>
      </c>
      <c r="BA412" s="1" t="s">
        <v>83</v>
      </c>
      <c r="BB412" s="1" t="s">
        <v>83</v>
      </c>
      <c r="BC412" s="1" t="s">
        <v>83</v>
      </c>
      <c r="BD412" s="1" t="s">
        <v>165</v>
      </c>
    </row>
    <row r="413" spans="1:56" ht="70">
      <c r="A413" s="84" t="s">
        <v>889</v>
      </c>
      <c r="B413" s="85" t="s">
        <v>859</v>
      </c>
      <c r="C413" s="89" t="s">
        <v>90</v>
      </c>
      <c r="D413" s="87" t="s">
        <v>890</v>
      </c>
      <c r="E413" s="82" t="s">
        <v>1346</v>
      </c>
      <c r="F413" s="90" t="s">
        <v>73</v>
      </c>
      <c r="G413" s="85" t="s">
        <v>74</v>
      </c>
      <c r="H413" s="85" t="s">
        <v>75</v>
      </c>
      <c r="I413" s="85" t="s">
        <v>76</v>
      </c>
      <c r="J413" s="85" t="s">
        <v>77</v>
      </c>
      <c r="K413" s="82" t="s">
        <v>78</v>
      </c>
      <c r="L413" s="82" t="s">
        <v>81</v>
      </c>
      <c r="M413" s="82"/>
      <c r="N413" s="82"/>
      <c r="O413" s="82"/>
      <c r="P413" s="82"/>
      <c r="Q413" s="82"/>
      <c r="R413" s="82" t="s">
        <v>81</v>
      </c>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t="s">
        <v>81</v>
      </c>
      <c r="AQ413" s="82" t="s">
        <v>81</v>
      </c>
      <c r="AR413" s="82"/>
      <c r="AS413" s="82"/>
      <c r="AT413" s="82"/>
      <c r="AU413" s="82"/>
      <c r="AV413" s="82"/>
      <c r="AW413" s="1" t="s">
        <v>83</v>
      </c>
      <c r="AX413" s="1" t="s">
        <v>83</v>
      </c>
      <c r="AY413" s="1" t="s">
        <v>82</v>
      </c>
      <c r="AZ413" s="1" t="s">
        <v>83</v>
      </c>
      <c r="BA413" s="1" t="s">
        <v>83</v>
      </c>
      <c r="BB413" s="1" t="s">
        <v>83</v>
      </c>
      <c r="BC413" s="1" t="s">
        <v>83</v>
      </c>
      <c r="BD413" s="1" t="s">
        <v>165</v>
      </c>
    </row>
    <row r="414" spans="1:56" ht="42">
      <c r="A414" s="84" t="s">
        <v>891</v>
      </c>
      <c r="B414" s="85" t="s">
        <v>859</v>
      </c>
      <c r="C414" s="89" t="s">
        <v>90</v>
      </c>
      <c r="D414" s="87" t="s">
        <v>892</v>
      </c>
      <c r="E414" s="82" t="s">
        <v>1347</v>
      </c>
      <c r="F414" s="90" t="s">
        <v>73</v>
      </c>
      <c r="G414" s="85" t="s">
        <v>74</v>
      </c>
      <c r="H414" s="85" t="s">
        <v>75</v>
      </c>
      <c r="I414" s="85" t="s">
        <v>94</v>
      </c>
      <c r="J414" s="85" t="s">
        <v>95</v>
      </c>
      <c r="K414" s="85" t="s">
        <v>125</v>
      </c>
      <c r="L414" s="82" t="s">
        <v>81</v>
      </c>
      <c r="M414" s="82" t="s">
        <v>81</v>
      </c>
      <c r="N414" s="82" t="s">
        <v>81</v>
      </c>
      <c r="O414" s="82"/>
      <c r="P414" s="82"/>
      <c r="Q414" s="82"/>
      <c r="R414" s="82" t="s">
        <v>81</v>
      </c>
      <c r="S414" s="82"/>
      <c r="T414" s="82"/>
      <c r="U414" s="82"/>
      <c r="V414" s="82"/>
      <c r="W414" s="82"/>
      <c r="X414" s="82"/>
      <c r="Y414" s="82"/>
      <c r="Z414" s="82"/>
      <c r="AA414" s="82"/>
      <c r="AB414" s="82"/>
      <c r="AC414" s="82"/>
      <c r="AD414" s="82"/>
      <c r="AE414" s="82"/>
      <c r="AF414" s="82"/>
      <c r="AG414" s="82"/>
      <c r="AH414" s="82"/>
      <c r="AI414" s="82"/>
      <c r="AJ414" s="82"/>
      <c r="AK414" s="82"/>
      <c r="AL414" s="82"/>
      <c r="AM414" s="82" t="s">
        <v>81</v>
      </c>
      <c r="AN414" s="82"/>
      <c r="AO414" s="82"/>
      <c r="AP414" s="82"/>
      <c r="AQ414" s="82"/>
      <c r="AR414" s="82"/>
      <c r="AS414" s="82"/>
      <c r="AT414" s="82"/>
      <c r="AU414" s="82"/>
      <c r="AV414" s="82"/>
      <c r="AW414" s="1" t="s">
        <v>83</v>
      </c>
      <c r="AX414" s="1" t="s">
        <v>83</v>
      </c>
      <c r="AY414" s="1" t="s">
        <v>83</v>
      </c>
      <c r="AZ414" s="1" t="s">
        <v>97</v>
      </c>
      <c r="BA414" s="1" t="s">
        <v>83</v>
      </c>
      <c r="BB414" s="1" t="s">
        <v>97</v>
      </c>
      <c r="BC414" s="1" t="s">
        <v>83</v>
      </c>
      <c r="BD414" s="1" t="s">
        <v>165</v>
      </c>
    </row>
    <row r="415" spans="1:56" ht="70">
      <c r="A415" s="84" t="s">
        <v>893</v>
      </c>
      <c r="B415" s="85" t="s">
        <v>859</v>
      </c>
      <c r="C415" s="89" t="s">
        <v>79</v>
      </c>
      <c r="D415" s="87" t="s">
        <v>894</v>
      </c>
      <c r="E415" s="82" t="s">
        <v>1348</v>
      </c>
      <c r="F415" s="90" t="s">
        <v>73</v>
      </c>
      <c r="G415" s="85" t="s">
        <v>74</v>
      </c>
      <c r="H415" s="85" t="s">
        <v>75</v>
      </c>
      <c r="I415" s="85" t="s">
        <v>76</v>
      </c>
      <c r="J415" s="85" t="s">
        <v>77</v>
      </c>
      <c r="K415" s="82" t="s">
        <v>78</v>
      </c>
      <c r="L415" s="82" t="s">
        <v>81</v>
      </c>
      <c r="M415" s="82" t="s">
        <v>81</v>
      </c>
      <c r="N415" s="82" t="s">
        <v>81</v>
      </c>
      <c r="O415" s="82"/>
      <c r="P415" s="82"/>
      <c r="Q415" s="82"/>
      <c r="R415" s="82" t="s">
        <v>81</v>
      </c>
      <c r="S415" s="82"/>
      <c r="T415" s="82"/>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t="s">
        <v>81</v>
      </c>
      <c r="AS415" s="82" t="s">
        <v>81</v>
      </c>
      <c r="AT415" s="82"/>
      <c r="AU415" s="82"/>
      <c r="AV415" s="82"/>
      <c r="AW415" s="1" t="s">
        <v>83</v>
      </c>
      <c r="AX415" s="1" t="s">
        <v>83</v>
      </c>
      <c r="AY415" s="1" t="s">
        <v>83</v>
      </c>
      <c r="AZ415" s="1" t="s">
        <v>83</v>
      </c>
      <c r="BA415" s="1" t="s">
        <v>82</v>
      </c>
      <c r="BB415" s="1" t="s">
        <v>83</v>
      </c>
      <c r="BC415" s="1" t="s">
        <v>83</v>
      </c>
      <c r="BD415" s="1" t="s">
        <v>165</v>
      </c>
    </row>
    <row r="416" spans="1:56" ht="70">
      <c r="A416" s="84" t="s">
        <v>895</v>
      </c>
      <c r="B416" s="85" t="s">
        <v>859</v>
      </c>
      <c r="C416" s="89" t="s">
        <v>79</v>
      </c>
      <c r="D416" s="87" t="s">
        <v>896</v>
      </c>
      <c r="E416" s="82" t="s">
        <v>1348</v>
      </c>
      <c r="F416" s="90" t="s">
        <v>73</v>
      </c>
      <c r="G416" s="85" t="s">
        <v>74</v>
      </c>
      <c r="H416" s="85" t="s">
        <v>75</v>
      </c>
      <c r="I416" s="85" t="s">
        <v>76</v>
      </c>
      <c r="J416" s="85" t="s">
        <v>77</v>
      </c>
      <c r="K416" s="82" t="s">
        <v>78</v>
      </c>
      <c r="L416" s="82" t="s">
        <v>81</v>
      </c>
      <c r="M416" s="82" t="s">
        <v>81</v>
      </c>
      <c r="N416" s="82" t="s">
        <v>81</v>
      </c>
      <c r="O416" s="82"/>
      <c r="P416" s="82"/>
      <c r="Q416" s="82"/>
      <c r="R416" s="82" t="s">
        <v>81</v>
      </c>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t="s">
        <v>81</v>
      </c>
      <c r="AS416" s="82" t="s">
        <v>81</v>
      </c>
      <c r="AT416" s="82"/>
      <c r="AU416" s="82"/>
      <c r="AV416" s="82"/>
      <c r="AW416" s="1" t="s">
        <v>97</v>
      </c>
      <c r="AX416" s="1" t="s">
        <v>97</v>
      </c>
      <c r="AY416" s="1" t="s">
        <v>83</v>
      </c>
      <c r="AZ416" s="1" t="s">
        <v>97</v>
      </c>
      <c r="BA416" s="1" t="s">
        <v>83</v>
      </c>
      <c r="BB416" s="1" t="s">
        <v>83</v>
      </c>
      <c r="BC416" s="1" t="s">
        <v>97</v>
      </c>
      <c r="BD416" s="1" t="s">
        <v>165</v>
      </c>
    </row>
    <row r="417" spans="1:56" ht="56">
      <c r="A417" s="84" t="s">
        <v>897</v>
      </c>
      <c r="B417" s="85" t="s">
        <v>859</v>
      </c>
      <c r="C417" s="89" t="s">
        <v>90</v>
      </c>
      <c r="D417" s="87" t="s">
        <v>898</v>
      </c>
      <c r="E417" s="82" t="s">
        <v>1349</v>
      </c>
      <c r="F417" s="90" t="s">
        <v>73</v>
      </c>
      <c r="G417" s="85" t="s">
        <v>74</v>
      </c>
      <c r="H417" s="85" t="s">
        <v>75</v>
      </c>
      <c r="I417" s="85" t="s">
        <v>76</v>
      </c>
      <c r="J417" s="85" t="s">
        <v>77</v>
      </c>
      <c r="K417" s="85" t="s">
        <v>109</v>
      </c>
      <c r="L417" s="82" t="s">
        <v>81</v>
      </c>
      <c r="M417" s="82"/>
      <c r="N417" s="82"/>
      <c r="O417" s="82"/>
      <c r="P417" s="82"/>
      <c r="Q417" s="82" t="s">
        <v>81</v>
      </c>
      <c r="R417" s="82"/>
      <c r="S417" s="82"/>
      <c r="T417" s="82"/>
      <c r="U417" s="82"/>
      <c r="V417" s="82"/>
      <c r="W417" s="82"/>
      <c r="X417" s="82"/>
      <c r="Y417" s="82"/>
      <c r="Z417" s="82" t="s">
        <v>81</v>
      </c>
      <c r="AA417" s="82" t="s">
        <v>81</v>
      </c>
      <c r="AB417" s="82"/>
      <c r="AC417" s="82"/>
      <c r="AD417" s="82"/>
      <c r="AE417" s="82"/>
      <c r="AF417" s="82"/>
      <c r="AG417" s="82"/>
      <c r="AH417" s="82"/>
      <c r="AI417" s="82"/>
      <c r="AJ417" s="82"/>
      <c r="AK417" s="82"/>
      <c r="AL417" s="82"/>
      <c r="AM417" s="82"/>
      <c r="AN417" s="82"/>
      <c r="AO417" s="82"/>
      <c r="AP417" s="82"/>
      <c r="AQ417" s="82"/>
      <c r="AR417" s="82"/>
      <c r="AS417" s="82"/>
      <c r="AT417" s="82"/>
      <c r="AU417" s="82"/>
      <c r="AV417" s="82"/>
      <c r="AW417" s="1" t="s">
        <v>82</v>
      </c>
      <c r="AX417" s="1" t="s">
        <v>83</v>
      </c>
      <c r="AY417" s="1" t="s">
        <v>82</v>
      </c>
      <c r="AZ417" s="1" t="s">
        <v>83</v>
      </c>
      <c r="BA417" s="1" t="s">
        <v>83</v>
      </c>
      <c r="BB417" s="1" t="s">
        <v>83</v>
      </c>
      <c r="BC417" s="1" t="s">
        <v>83</v>
      </c>
      <c r="BD417" s="1" t="s">
        <v>165</v>
      </c>
    </row>
    <row r="418" spans="1:56" ht="42">
      <c r="A418" s="84" t="s">
        <v>899</v>
      </c>
      <c r="B418" s="85" t="s">
        <v>859</v>
      </c>
      <c r="C418" s="89" t="s">
        <v>90</v>
      </c>
      <c r="D418" s="87" t="s">
        <v>900</v>
      </c>
      <c r="E418" s="82" t="s">
        <v>1350</v>
      </c>
      <c r="F418" s="90" t="s">
        <v>73</v>
      </c>
      <c r="G418" s="85" t="s">
        <v>74</v>
      </c>
      <c r="H418" s="85" t="s">
        <v>75</v>
      </c>
      <c r="I418" s="85" t="s">
        <v>94</v>
      </c>
      <c r="J418" s="85" t="s">
        <v>131</v>
      </c>
      <c r="K418" s="85" t="s">
        <v>125</v>
      </c>
      <c r="L418" s="82" t="s">
        <v>81</v>
      </c>
      <c r="M418" s="82" t="s">
        <v>81</v>
      </c>
      <c r="N418" s="82" t="s">
        <v>81</v>
      </c>
      <c r="O418" s="82"/>
      <c r="P418" s="82"/>
      <c r="Q418" s="82" t="s">
        <v>81</v>
      </c>
      <c r="R418" s="82"/>
      <c r="S418" s="82"/>
      <c r="T418" s="82"/>
      <c r="U418" s="82"/>
      <c r="V418" s="82"/>
      <c r="W418" s="82"/>
      <c r="X418" s="82"/>
      <c r="Y418" s="82"/>
      <c r="Z418" s="82"/>
      <c r="AA418" s="82"/>
      <c r="AB418" s="82"/>
      <c r="AC418" s="82"/>
      <c r="AD418" s="82"/>
      <c r="AE418" s="82"/>
      <c r="AF418" s="82" t="s">
        <v>81</v>
      </c>
      <c r="AG418" s="82"/>
      <c r="AH418" s="82"/>
      <c r="AI418" s="82"/>
      <c r="AJ418" s="82"/>
      <c r="AK418" s="82"/>
      <c r="AL418" s="82"/>
      <c r="AM418" s="82"/>
      <c r="AN418" s="82"/>
      <c r="AO418" s="82"/>
      <c r="AP418" s="82"/>
      <c r="AQ418" s="82"/>
      <c r="AR418" s="82"/>
      <c r="AS418" s="82"/>
      <c r="AT418" s="82"/>
      <c r="AU418" s="82"/>
      <c r="AV418" s="82"/>
      <c r="AW418" s="1" t="s">
        <v>83</v>
      </c>
      <c r="AX418" s="1" t="s">
        <v>83</v>
      </c>
      <c r="AY418" s="1" t="s">
        <v>83</v>
      </c>
      <c r="AZ418" s="1" t="s">
        <v>83</v>
      </c>
      <c r="BA418" s="1" t="s">
        <v>83</v>
      </c>
      <c r="BB418" s="1" t="s">
        <v>83</v>
      </c>
      <c r="BC418" s="1" t="s">
        <v>83</v>
      </c>
      <c r="BD418" s="1" t="s">
        <v>165</v>
      </c>
    </row>
    <row r="419" spans="1:56" ht="42">
      <c r="A419" s="84" t="s">
        <v>901</v>
      </c>
      <c r="B419" s="85" t="s">
        <v>859</v>
      </c>
      <c r="C419" s="89" t="s">
        <v>90</v>
      </c>
      <c r="D419" s="87" t="s">
        <v>902</v>
      </c>
      <c r="E419" s="82" t="s">
        <v>1351</v>
      </c>
      <c r="F419" s="90" t="s">
        <v>73</v>
      </c>
      <c r="G419" s="85" t="s">
        <v>74</v>
      </c>
      <c r="H419" s="85" t="s">
        <v>75</v>
      </c>
      <c r="I419" s="85" t="s">
        <v>94</v>
      </c>
      <c r="J419" s="85" t="s">
        <v>131</v>
      </c>
      <c r="K419" s="85" t="s">
        <v>132</v>
      </c>
      <c r="L419" s="82" t="s">
        <v>81</v>
      </c>
      <c r="M419" s="82" t="s">
        <v>81</v>
      </c>
      <c r="N419" s="82"/>
      <c r="O419" s="82"/>
      <c r="P419" s="82"/>
      <c r="Q419" s="82" t="s">
        <v>81</v>
      </c>
      <c r="R419" s="82"/>
      <c r="S419" s="82"/>
      <c r="T419" s="82"/>
      <c r="U419" s="82"/>
      <c r="V419" s="82"/>
      <c r="W419" s="82"/>
      <c r="X419" s="82"/>
      <c r="Y419" s="82"/>
      <c r="Z419" s="82"/>
      <c r="AA419" s="82"/>
      <c r="AB419" s="82"/>
      <c r="AC419" s="82"/>
      <c r="AD419" s="82"/>
      <c r="AE419" s="82"/>
      <c r="AF419" s="82" t="s">
        <v>81</v>
      </c>
      <c r="AG419" s="82"/>
      <c r="AH419" s="82"/>
      <c r="AI419" s="82"/>
      <c r="AJ419" s="82"/>
      <c r="AK419" s="82"/>
      <c r="AL419" s="82"/>
      <c r="AM419" s="82"/>
      <c r="AN419" s="82"/>
      <c r="AO419" s="82"/>
      <c r="AP419" s="82"/>
      <c r="AQ419" s="82"/>
      <c r="AR419" s="82"/>
      <c r="AS419" s="82"/>
      <c r="AT419" s="82"/>
      <c r="AU419" s="82"/>
      <c r="AV419" s="82"/>
      <c r="AW419" s="1" t="s">
        <v>97</v>
      </c>
      <c r="AX419" s="1" t="s">
        <v>97</v>
      </c>
      <c r="AY419" s="1" t="s">
        <v>83</v>
      </c>
      <c r="AZ419" s="1" t="s">
        <v>83</v>
      </c>
      <c r="BA419" s="1" t="s">
        <v>82</v>
      </c>
      <c r="BB419" s="1" t="s">
        <v>82</v>
      </c>
      <c r="BC419" s="1" t="s">
        <v>97</v>
      </c>
      <c r="BD419" s="1" t="s">
        <v>165</v>
      </c>
    </row>
    <row r="420" spans="1:56" ht="56">
      <c r="A420" s="84" t="s">
        <v>903</v>
      </c>
      <c r="B420" s="85" t="s">
        <v>859</v>
      </c>
      <c r="C420" s="89" t="s">
        <v>90</v>
      </c>
      <c r="D420" s="87" t="s">
        <v>904</v>
      </c>
      <c r="E420" s="82" t="s">
        <v>1351</v>
      </c>
      <c r="F420" s="90" t="s">
        <v>73</v>
      </c>
      <c r="G420" s="85" t="s">
        <v>74</v>
      </c>
      <c r="H420" s="85" t="s">
        <v>75</v>
      </c>
      <c r="I420" s="85" t="s">
        <v>94</v>
      </c>
      <c r="J420" s="85" t="s">
        <v>131</v>
      </c>
      <c r="K420" s="85" t="s">
        <v>132</v>
      </c>
      <c r="L420" s="82" t="s">
        <v>81</v>
      </c>
      <c r="M420" s="82" t="s">
        <v>81</v>
      </c>
      <c r="N420" s="82"/>
      <c r="O420" s="82"/>
      <c r="P420" s="82"/>
      <c r="Q420" s="82" t="s">
        <v>81</v>
      </c>
      <c r="R420" s="82"/>
      <c r="S420" s="82"/>
      <c r="T420" s="82"/>
      <c r="U420" s="82"/>
      <c r="V420" s="82"/>
      <c r="W420" s="82"/>
      <c r="X420" s="82"/>
      <c r="Y420" s="82"/>
      <c r="Z420" s="82"/>
      <c r="AA420" s="82"/>
      <c r="AB420" s="82"/>
      <c r="AC420" s="82"/>
      <c r="AD420" s="82"/>
      <c r="AE420" s="82"/>
      <c r="AF420" s="82" t="s">
        <v>81</v>
      </c>
      <c r="AG420" s="82"/>
      <c r="AH420" s="82"/>
      <c r="AI420" s="82"/>
      <c r="AJ420" s="82"/>
      <c r="AK420" s="82"/>
      <c r="AL420" s="82"/>
      <c r="AM420" s="82"/>
      <c r="AN420" s="82"/>
      <c r="AO420" s="82"/>
      <c r="AP420" s="82"/>
      <c r="AQ420" s="82"/>
      <c r="AR420" s="82"/>
      <c r="AS420" s="82"/>
      <c r="AT420" s="82"/>
      <c r="AU420" s="82"/>
      <c r="AV420" s="82"/>
      <c r="AW420" s="1" t="s">
        <v>83</v>
      </c>
      <c r="AX420" s="1" t="s">
        <v>83</v>
      </c>
      <c r="AY420" s="1" t="s">
        <v>83</v>
      </c>
      <c r="AZ420" s="1" t="s">
        <v>83</v>
      </c>
      <c r="BA420" s="1" t="s">
        <v>82</v>
      </c>
      <c r="BB420" s="1" t="s">
        <v>82</v>
      </c>
      <c r="BC420" s="1" t="s">
        <v>83</v>
      </c>
      <c r="BD420" s="1" t="s">
        <v>165</v>
      </c>
    </row>
    <row r="421" spans="1:56" ht="42">
      <c r="A421" s="84" t="s">
        <v>905</v>
      </c>
      <c r="B421" s="85" t="s">
        <v>859</v>
      </c>
      <c r="C421" s="89" t="s">
        <v>90</v>
      </c>
      <c r="D421" s="87" t="s">
        <v>906</v>
      </c>
      <c r="E421" s="82" t="s">
        <v>1346</v>
      </c>
      <c r="F421" s="90" t="s">
        <v>73</v>
      </c>
      <c r="G421" s="85" t="s">
        <v>74</v>
      </c>
      <c r="H421" s="85" t="s">
        <v>75</v>
      </c>
      <c r="I421" s="85" t="s">
        <v>94</v>
      </c>
      <c r="J421" s="85" t="s">
        <v>131</v>
      </c>
      <c r="K421" s="85" t="s">
        <v>132</v>
      </c>
      <c r="L421" s="82" t="s">
        <v>81</v>
      </c>
      <c r="M421" s="82" t="s">
        <v>81</v>
      </c>
      <c r="N421" s="82"/>
      <c r="O421" s="82"/>
      <c r="P421" s="82"/>
      <c r="Q421" s="82" t="s">
        <v>81</v>
      </c>
      <c r="R421" s="82"/>
      <c r="S421" s="82"/>
      <c r="T421" s="82"/>
      <c r="U421" s="82"/>
      <c r="V421" s="82"/>
      <c r="W421" s="82"/>
      <c r="X421" s="82"/>
      <c r="Y421" s="82"/>
      <c r="Z421" s="82"/>
      <c r="AA421" s="82"/>
      <c r="AB421" s="82"/>
      <c r="AC421" s="82"/>
      <c r="AD421" s="82"/>
      <c r="AE421" s="82"/>
      <c r="AF421" s="82" t="s">
        <v>81</v>
      </c>
      <c r="AG421" s="82"/>
      <c r="AH421" s="82"/>
      <c r="AI421" s="82"/>
      <c r="AJ421" s="82"/>
      <c r="AK421" s="82"/>
      <c r="AL421" s="82"/>
      <c r="AM421" s="82"/>
      <c r="AN421" s="82"/>
      <c r="AO421" s="82"/>
      <c r="AP421" s="82"/>
      <c r="AQ421" s="82"/>
      <c r="AR421" s="82"/>
      <c r="AS421" s="82"/>
      <c r="AT421" s="82"/>
      <c r="AU421" s="82"/>
      <c r="AV421" s="82"/>
      <c r="AW421" s="1" t="s">
        <v>82</v>
      </c>
      <c r="AX421" s="1" t="s">
        <v>83</v>
      </c>
      <c r="AY421" s="1" t="s">
        <v>83</v>
      </c>
      <c r="AZ421" s="1" t="s">
        <v>83</v>
      </c>
      <c r="BA421" s="1" t="s">
        <v>82</v>
      </c>
      <c r="BB421" s="1" t="s">
        <v>82</v>
      </c>
      <c r="BC421" s="1" t="s">
        <v>83</v>
      </c>
      <c r="BD421" s="1" t="s">
        <v>165</v>
      </c>
    </row>
    <row r="422" spans="1:56" ht="42">
      <c r="A422" s="84" t="s">
        <v>907</v>
      </c>
      <c r="B422" s="85" t="s">
        <v>859</v>
      </c>
      <c r="C422" s="89" t="s">
        <v>90</v>
      </c>
      <c r="D422" s="87" t="s">
        <v>908</v>
      </c>
      <c r="E422" s="82" t="s">
        <v>1352</v>
      </c>
      <c r="F422" s="90" t="s">
        <v>73</v>
      </c>
      <c r="G422" s="85" t="s">
        <v>74</v>
      </c>
      <c r="H422" s="85" t="s">
        <v>75</v>
      </c>
      <c r="I422" s="85" t="s">
        <v>94</v>
      </c>
      <c r="J422" s="85" t="s">
        <v>131</v>
      </c>
      <c r="K422" s="85" t="s">
        <v>132</v>
      </c>
      <c r="L422" s="82" t="s">
        <v>81</v>
      </c>
      <c r="M422" s="82" t="s">
        <v>81</v>
      </c>
      <c r="N422" s="82"/>
      <c r="O422" s="82"/>
      <c r="P422" s="82"/>
      <c r="Q422" s="82" t="s">
        <v>81</v>
      </c>
      <c r="R422" s="82"/>
      <c r="S422" s="82"/>
      <c r="T422" s="82"/>
      <c r="U422" s="82"/>
      <c r="V422" s="82"/>
      <c r="W422" s="82"/>
      <c r="X422" s="82"/>
      <c r="Y422" s="82"/>
      <c r="Z422" s="82"/>
      <c r="AA422" s="82"/>
      <c r="AB422" s="82"/>
      <c r="AC422" s="82"/>
      <c r="AD422" s="82"/>
      <c r="AE422" s="82"/>
      <c r="AF422" s="82" t="s">
        <v>81</v>
      </c>
      <c r="AG422" s="82"/>
      <c r="AH422" s="82"/>
      <c r="AI422" s="82"/>
      <c r="AJ422" s="82"/>
      <c r="AK422" s="82"/>
      <c r="AL422" s="82"/>
      <c r="AM422" s="82"/>
      <c r="AN422" s="82"/>
      <c r="AO422" s="82"/>
      <c r="AP422" s="82"/>
      <c r="AQ422" s="82"/>
      <c r="AR422" s="82"/>
      <c r="AS422" s="82"/>
      <c r="AT422" s="82"/>
      <c r="AU422" s="82"/>
      <c r="AV422" s="82"/>
      <c r="AW422" s="1" t="s">
        <v>83</v>
      </c>
      <c r="AX422" s="1" t="s">
        <v>83</v>
      </c>
      <c r="AY422" s="1" t="s">
        <v>83</v>
      </c>
      <c r="AZ422" s="1" t="s">
        <v>97</v>
      </c>
      <c r="BA422" s="1" t="s">
        <v>82</v>
      </c>
      <c r="BB422" s="1" t="s">
        <v>83</v>
      </c>
      <c r="BC422" s="1" t="s">
        <v>83</v>
      </c>
      <c r="BD422" s="1" t="s">
        <v>165</v>
      </c>
    </row>
    <row r="423" spans="1:56" ht="42">
      <c r="A423" s="84" t="s">
        <v>909</v>
      </c>
      <c r="B423" s="85" t="s">
        <v>859</v>
      </c>
      <c r="C423" s="89" t="s">
        <v>90</v>
      </c>
      <c r="D423" s="87" t="s">
        <v>910</v>
      </c>
      <c r="E423" s="82" t="s">
        <v>1352</v>
      </c>
      <c r="F423" s="90" t="s">
        <v>73</v>
      </c>
      <c r="G423" s="85" t="s">
        <v>74</v>
      </c>
      <c r="H423" s="85" t="s">
        <v>75</v>
      </c>
      <c r="I423" s="85" t="s">
        <v>94</v>
      </c>
      <c r="J423" s="85" t="s">
        <v>131</v>
      </c>
      <c r="K423" s="85" t="s">
        <v>132</v>
      </c>
      <c r="L423" s="82" t="s">
        <v>81</v>
      </c>
      <c r="M423" s="82" t="s">
        <v>81</v>
      </c>
      <c r="N423" s="82"/>
      <c r="O423" s="82"/>
      <c r="P423" s="82"/>
      <c r="Q423" s="82" t="s">
        <v>81</v>
      </c>
      <c r="R423" s="82"/>
      <c r="S423" s="82"/>
      <c r="T423" s="82"/>
      <c r="U423" s="82"/>
      <c r="V423" s="82"/>
      <c r="W423" s="82"/>
      <c r="X423" s="82"/>
      <c r="Y423" s="82"/>
      <c r="Z423" s="82"/>
      <c r="AA423" s="82"/>
      <c r="AB423" s="82"/>
      <c r="AC423" s="82"/>
      <c r="AD423" s="82"/>
      <c r="AE423" s="82"/>
      <c r="AF423" s="82" t="s">
        <v>81</v>
      </c>
      <c r="AG423" s="82"/>
      <c r="AH423" s="82"/>
      <c r="AI423" s="82"/>
      <c r="AJ423" s="82"/>
      <c r="AK423" s="82"/>
      <c r="AL423" s="82"/>
      <c r="AM423" s="82"/>
      <c r="AN423" s="82"/>
      <c r="AO423" s="82"/>
      <c r="AP423" s="82"/>
      <c r="AQ423" s="82"/>
      <c r="AR423" s="82"/>
      <c r="AS423" s="82"/>
      <c r="AT423" s="82"/>
      <c r="AU423" s="82"/>
      <c r="AV423" s="82"/>
      <c r="AW423" s="1" t="s">
        <v>83</v>
      </c>
      <c r="AX423" s="1" t="s">
        <v>83</v>
      </c>
      <c r="AY423" s="1" t="s">
        <v>83</v>
      </c>
      <c r="AZ423" s="1" t="s">
        <v>97</v>
      </c>
      <c r="BA423" s="1" t="s">
        <v>82</v>
      </c>
      <c r="BB423" s="1" t="s">
        <v>83</v>
      </c>
      <c r="BC423" s="1" t="s">
        <v>83</v>
      </c>
      <c r="BD423" s="1" t="s">
        <v>165</v>
      </c>
    </row>
    <row r="424" spans="1:56" ht="42">
      <c r="A424" s="84" t="s">
        <v>911</v>
      </c>
      <c r="B424" s="85" t="s">
        <v>859</v>
      </c>
      <c r="C424" s="89" t="s">
        <v>90</v>
      </c>
      <c r="D424" s="87" t="s">
        <v>912</v>
      </c>
      <c r="E424" s="82" t="s">
        <v>1352</v>
      </c>
      <c r="F424" s="90" t="s">
        <v>73</v>
      </c>
      <c r="G424" s="85" t="s">
        <v>74</v>
      </c>
      <c r="H424" s="85" t="s">
        <v>75</v>
      </c>
      <c r="I424" s="85" t="s">
        <v>94</v>
      </c>
      <c r="J424" s="85" t="s">
        <v>131</v>
      </c>
      <c r="K424" s="85" t="s">
        <v>132</v>
      </c>
      <c r="L424" s="82"/>
      <c r="M424" s="82"/>
      <c r="N424" s="82"/>
      <c r="O424" s="82"/>
      <c r="P424" s="82"/>
      <c r="Q424" s="82" t="s">
        <v>81</v>
      </c>
      <c r="R424" s="82"/>
      <c r="S424" s="82"/>
      <c r="T424" s="82"/>
      <c r="U424" s="82"/>
      <c r="V424" s="82"/>
      <c r="W424" s="82"/>
      <c r="X424" s="82"/>
      <c r="Y424" s="82"/>
      <c r="Z424" s="82"/>
      <c r="AA424" s="82"/>
      <c r="AB424" s="82"/>
      <c r="AC424" s="82"/>
      <c r="AD424" s="82"/>
      <c r="AE424" s="82"/>
      <c r="AF424" s="82" t="s">
        <v>81</v>
      </c>
      <c r="AG424" s="82"/>
      <c r="AH424" s="82"/>
      <c r="AI424" s="82"/>
      <c r="AJ424" s="82"/>
      <c r="AK424" s="82"/>
      <c r="AL424" s="82"/>
      <c r="AM424" s="82"/>
      <c r="AN424" s="82"/>
      <c r="AO424" s="82"/>
      <c r="AP424" s="82"/>
      <c r="AQ424" s="82"/>
      <c r="AR424" s="82"/>
      <c r="AS424" s="82"/>
      <c r="AT424" s="82"/>
      <c r="AU424" s="82"/>
      <c r="AV424" s="82"/>
      <c r="AW424" s="1" t="s">
        <v>83</v>
      </c>
      <c r="AX424" s="1" t="s">
        <v>83</v>
      </c>
      <c r="AY424" s="1" t="s">
        <v>83</v>
      </c>
      <c r="AZ424" s="1" t="s">
        <v>97</v>
      </c>
      <c r="BA424" s="1" t="s">
        <v>83</v>
      </c>
      <c r="BB424" s="1" t="s">
        <v>83</v>
      </c>
      <c r="BC424" s="1" t="s">
        <v>83</v>
      </c>
      <c r="BD424" s="1" t="s">
        <v>165</v>
      </c>
    </row>
    <row r="425" spans="1:56" ht="70">
      <c r="A425" s="84" t="s">
        <v>913</v>
      </c>
      <c r="B425" s="85" t="s">
        <v>859</v>
      </c>
      <c r="C425" s="89" t="s">
        <v>90</v>
      </c>
      <c r="D425" s="87" t="s">
        <v>914</v>
      </c>
      <c r="E425" s="82" t="s">
        <v>1353</v>
      </c>
      <c r="F425" s="90" t="s">
        <v>73</v>
      </c>
      <c r="G425" s="85" t="s">
        <v>74</v>
      </c>
      <c r="H425" s="85" t="s">
        <v>75</v>
      </c>
      <c r="I425" s="85" t="s">
        <v>76</v>
      </c>
      <c r="J425" s="85" t="s">
        <v>77</v>
      </c>
      <c r="K425" s="82" t="s">
        <v>78</v>
      </c>
      <c r="L425" s="82" t="s">
        <v>81</v>
      </c>
      <c r="M425" s="82" t="s">
        <v>81</v>
      </c>
      <c r="N425" s="82"/>
      <c r="O425" s="82"/>
      <c r="P425" s="82"/>
      <c r="Q425" s="82" t="s">
        <v>81</v>
      </c>
      <c r="R425" s="82"/>
      <c r="S425" s="82"/>
      <c r="T425" s="82"/>
      <c r="U425" s="82"/>
      <c r="V425" s="82"/>
      <c r="W425" s="82"/>
      <c r="X425" s="82"/>
      <c r="Y425" s="82"/>
      <c r="Z425" s="82"/>
      <c r="AA425" s="82"/>
      <c r="AB425" s="82"/>
      <c r="AC425" s="82"/>
      <c r="AD425" s="82"/>
      <c r="AE425" s="82"/>
      <c r="AF425" s="82" t="s">
        <v>81</v>
      </c>
      <c r="AG425" s="82"/>
      <c r="AH425" s="82"/>
      <c r="AI425" s="82"/>
      <c r="AJ425" s="82"/>
      <c r="AK425" s="82"/>
      <c r="AL425" s="82"/>
      <c r="AM425" s="82"/>
      <c r="AN425" s="82"/>
      <c r="AO425" s="82"/>
      <c r="AP425" s="82"/>
      <c r="AQ425" s="82"/>
      <c r="AR425" s="82"/>
      <c r="AS425" s="82"/>
      <c r="AT425" s="82"/>
      <c r="AU425" s="82"/>
      <c r="AV425" s="82"/>
      <c r="AW425" s="1" t="s">
        <v>82</v>
      </c>
      <c r="AX425" s="1" t="s">
        <v>82</v>
      </c>
      <c r="AY425" s="1" t="s">
        <v>82</v>
      </c>
      <c r="AZ425" s="1" t="s">
        <v>83</v>
      </c>
      <c r="BA425" s="1" t="s">
        <v>82</v>
      </c>
      <c r="BB425" s="1" t="s">
        <v>82</v>
      </c>
      <c r="BC425" s="1" t="s">
        <v>82</v>
      </c>
      <c r="BD425" s="1" t="s">
        <v>165</v>
      </c>
    </row>
    <row r="426" spans="1:56" ht="70">
      <c r="A426" s="84" t="s">
        <v>915</v>
      </c>
      <c r="B426" s="85" t="s">
        <v>859</v>
      </c>
      <c r="C426" s="89" t="s">
        <v>90</v>
      </c>
      <c r="D426" s="87" t="s">
        <v>916</v>
      </c>
      <c r="E426" s="82" t="s">
        <v>1349</v>
      </c>
      <c r="F426" s="90" t="s">
        <v>73</v>
      </c>
      <c r="G426" s="85" t="s">
        <v>74</v>
      </c>
      <c r="H426" s="85" t="s">
        <v>75</v>
      </c>
      <c r="I426" s="85" t="s">
        <v>94</v>
      </c>
      <c r="J426" s="85" t="s">
        <v>131</v>
      </c>
      <c r="K426" s="85" t="s">
        <v>96</v>
      </c>
      <c r="L426" s="82" t="s">
        <v>81</v>
      </c>
      <c r="M426" s="82" t="s">
        <v>81</v>
      </c>
      <c r="N426" s="82"/>
      <c r="O426" s="82"/>
      <c r="P426" s="82"/>
      <c r="Q426" s="82" t="s">
        <v>81</v>
      </c>
      <c r="R426" s="82"/>
      <c r="S426" s="82"/>
      <c r="T426" s="82"/>
      <c r="U426" s="82"/>
      <c r="V426" s="82"/>
      <c r="W426" s="82"/>
      <c r="X426" s="82"/>
      <c r="Y426" s="82"/>
      <c r="Z426" s="82"/>
      <c r="AA426" s="82"/>
      <c r="AB426" s="82"/>
      <c r="AC426" s="82"/>
      <c r="AD426" s="82"/>
      <c r="AE426" s="82"/>
      <c r="AF426" s="82"/>
      <c r="AG426" s="82"/>
      <c r="AH426" s="82"/>
      <c r="AI426" s="82" t="s">
        <v>81</v>
      </c>
      <c r="AJ426" s="82"/>
      <c r="AK426" s="82"/>
      <c r="AL426" s="82"/>
      <c r="AM426" s="82"/>
      <c r="AN426" s="82"/>
      <c r="AO426" s="82"/>
      <c r="AP426" s="82"/>
      <c r="AQ426" s="82"/>
      <c r="AR426" s="82"/>
      <c r="AS426" s="82"/>
      <c r="AT426" s="82"/>
      <c r="AU426" s="82"/>
      <c r="AV426" s="82"/>
      <c r="AW426" s="1" t="s">
        <v>82</v>
      </c>
      <c r="AX426" s="1" t="s">
        <v>83</v>
      </c>
      <c r="AY426" s="1" t="s">
        <v>82</v>
      </c>
      <c r="AZ426" s="1" t="s">
        <v>82</v>
      </c>
      <c r="BA426" s="1" t="s">
        <v>82</v>
      </c>
      <c r="BB426" s="1" t="s">
        <v>82</v>
      </c>
      <c r="BC426" s="1" t="s">
        <v>83</v>
      </c>
      <c r="BD426" s="1" t="s">
        <v>165</v>
      </c>
    </row>
    <row r="427" spans="1:56" ht="42">
      <c r="A427" s="84" t="s">
        <v>917</v>
      </c>
      <c r="B427" s="85" t="s">
        <v>859</v>
      </c>
      <c r="C427" s="89" t="s">
        <v>90</v>
      </c>
      <c r="D427" s="87" t="s">
        <v>918</v>
      </c>
      <c r="E427" s="82" t="s">
        <v>1349</v>
      </c>
      <c r="F427" s="90" t="s">
        <v>73</v>
      </c>
      <c r="G427" s="85" t="s">
        <v>74</v>
      </c>
      <c r="H427" s="85" t="s">
        <v>75</v>
      </c>
      <c r="I427" s="85" t="s">
        <v>76</v>
      </c>
      <c r="J427" s="85" t="s">
        <v>77</v>
      </c>
      <c r="K427" s="85" t="s">
        <v>125</v>
      </c>
      <c r="L427" s="82" t="s">
        <v>81</v>
      </c>
      <c r="M427" s="82" t="s">
        <v>81</v>
      </c>
      <c r="N427" s="82"/>
      <c r="O427" s="82"/>
      <c r="P427" s="82"/>
      <c r="Q427" s="82" t="s">
        <v>81</v>
      </c>
      <c r="R427" s="82"/>
      <c r="S427" s="82"/>
      <c r="T427" s="82"/>
      <c r="U427" s="82"/>
      <c r="V427" s="82"/>
      <c r="W427" s="82"/>
      <c r="X427" s="82"/>
      <c r="Y427" s="82"/>
      <c r="Z427" s="82"/>
      <c r="AA427" s="82"/>
      <c r="AB427" s="82"/>
      <c r="AC427" s="82"/>
      <c r="AD427" s="82"/>
      <c r="AE427" s="82"/>
      <c r="AF427" s="82" t="s">
        <v>81</v>
      </c>
      <c r="AG427" s="82" t="s">
        <v>81</v>
      </c>
      <c r="AH427" s="82" t="s">
        <v>81</v>
      </c>
      <c r="AI427" s="82"/>
      <c r="AJ427" s="82"/>
      <c r="AK427" s="82"/>
      <c r="AL427" s="82"/>
      <c r="AM427" s="82"/>
      <c r="AN427" s="82"/>
      <c r="AO427" s="82"/>
      <c r="AP427" s="82"/>
      <c r="AQ427" s="82"/>
      <c r="AR427" s="82"/>
      <c r="AS427" s="82"/>
      <c r="AT427" s="82"/>
      <c r="AU427" s="82"/>
      <c r="AV427" s="82"/>
      <c r="AW427" s="1" t="s">
        <v>83</v>
      </c>
      <c r="AX427" s="1" t="s">
        <v>83</v>
      </c>
      <c r="AY427" s="1" t="s">
        <v>83</v>
      </c>
      <c r="AZ427" s="1" t="s">
        <v>97</v>
      </c>
      <c r="BA427" s="1" t="s">
        <v>83</v>
      </c>
      <c r="BB427" s="1" t="s">
        <v>83</v>
      </c>
      <c r="BC427" s="1" t="s">
        <v>83</v>
      </c>
      <c r="BD427" s="1" t="s">
        <v>165</v>
      </c>
    </row>
    <row r="428" spans="1:56" ht="70">
      <c r="A428" s="84" t="s">
        <v>919</v>
      </c>
      <c r="B428" s="85" t="s">
        <v>859</v>
      </c>
      <c r="C428" s="89" t="s">
        <v>90</v>
      </c>
      <c r="D428" s="87" t="s">
        <v>920</v>
      </c>
      <c r="E428" s="82" t="s">
        <v>1346</v>
      </c>
      <c r="F428" s="90" t="s">
        <v>73</v>
      </c>
      <c r="G428" s="85" t="s">
        <v>74</v>
      </c>
      <c r="H428" s="85" t="s">
        <v>75</v>
      </c>
      <c r="I428" s="85" t="s">
        <v>76</v>
      </c>
      <c r="J428" s="85" t="s">
        <v>77</v>
      </c>
      <c r="K428" s="82" t="s">
        <v>78</v>
      </c>
      <c r="L428" s="82" t="s">
        <v>81</v>
      </c>
      <c r="M428" s="82" t="s">
        <v>81</v>
      </c>
      <c r="N428" s="82"/>
      <c r="O428" s="82"/>
      <c r="P428" s="82"/>
      <c r="Q428" s="82"/>
      <c r="R428" s="82" t="s">
        <v>81</v>
      </c>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t="s">
        <v>81</v>
      </c>
      <c r="AS428" s="82" t="s">
        <v>81</v>
      </c>
      <c r="AT428" s="82"/>
      <c r="AU428" s="82"/>
      <c r="AV428" s="82"/>
      <c r="AW428" s="1" t="s">
        <v>83</v>
      </c>
      <c r="AX428" s="1" t="s">
        <v>83</v>
      </c>
      <c r="AY428" s="1" t="s">
        <v>83</v>
      </c>
      <c r="AZ428" s="1" t="s">
        <v>83</v>
      </c>
      <c r="BA428" s="1" t="s">
        <v>82</v>
      </c>
      <c r="BB428" s="1" t="s">
        <v>83</v>
      </c>
      <c r="BC428" s="1" t="s">
        <v>83</v>
      </c>
      <c r="BD428" s="1" t="s">
        <v>165</v>
      </c>
    </row>
    <row r="429" spans="1:56" ht="42">
      <c r="A429" s="84" t="s">
        <v>921</v>
      </c>
      <c r="B429" s="85" t="s">
        <v>859</v>
      </c>
      <c r="C429" s="89" t="s">
        <v>90</v>
      </c>
      <c r="D429" s="87" t="s">
        <v>922</v>
      </c>
      <c r="E429" s="82" t="s">
        <v>1354</v>
      </c>
      <c r="F429" s="90" t="s">
        <v>73</v>
      </c>
      <c r="G429" s="85" t="s">
        <v>74</v>
      </c>
      <c r="H429" s="85" t="s">
        <v>75</v>
      </c>
      <c r="I429" s="85" t="s">
        <v>76</v>
      </c>
      <c r="J429" s="85" t="s">
        <v>77</v>
      </c>
      <c r="K429" s="85" t="s">
        <v>160</v>
      </c>
      <c r="L429" s="82"/>
      <c r="M429" s="82"/>
      <c r="N429" s="82"/>
      <c r="O429" s="82"/>
      <c r="P429" s="82"/>
      <c r="Q429" s="82"/>
      <c r="R429" s="82"/>
      <c r="S429" s="82" t="s">
        <v>81</v>
      </c>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c r="AT429" s="82"/>
      <c r="AU429" s="82"/>
      <c r="AV429" s="82" t="s">
        <v>81</v>
      </c>
      <c r="AW429" s="1" t="s">
        <v>97</v>
      </c>
      <c r="AX429" s="1" t="s">
        <v>97</v>
      </c>
      <c r="AY429" s="1" t="s">
        <v>82</v>
      </c>
      <c r="AZ429" s="1" t="s">
        <v>83</v>
      </c>
      <c r="BA429" s="1" t="s">
        <v>83</v>
      </c>
      <c r="BB429" s="1" t="s">
        <v>82</v>
      </c>
      <c r="BC429" s="1" t="s">
        <v>83</v>
      </c>
      <c r="BD429" s="1" t="s">
        <v>165</v>
      </c>
    </row>
    <row r="430" spans="1:56" ht="42">
      <c r="A430" s="84" t="s">
        <v>923</v>
      </c>
      <c r="B430" s="85" t="s">
        <v>859</v>
      </c>
      <c r="C430" s="89" t="s">
        <v>90</v>
      </c>
      <c r="D430" s="87" t="s">
        <v>924</v>
      </c>
      <c r="E430" s="82" t="s">
        <v>1354</v>
      </c>
      <c r="F430" s="90" t="s">
        <v>73</v>
      </c>
      <c r="G430" s="85" t="s">
        <v>74</v>
      </c>
      <c r="H430" s="85" t="s">
        <v>75</v>
      </c>
      <c r="I430" s="85" t="s">
        <v>76</v>
      </c>
      <c r="J430" s="85" t="s">
        <v>77</v>
      </c>
      <c r="K430" s="85" t="s">
        <v>160</v>
      </c>
      <c r="L430" s="82"/>
      <c r="M430" s="82"/>
      <c r="N430" s="82"/>
      <c r="O430" s="82"/>
      <c r="P430" s="82"/>
      <c r="Q430" s="82"/>
      <c r="R430" s="82"/>
      <c r="S430" s="82" t="s">
        <v>81</v>
      </c>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c r="AT430" s="82"/>
      <c r="AU430" s="82"/>
      <c r="AV430" s="82" t="s">
        <v>81</v>
      </c>
      <c r="AW430" s="1" t="s">
        <v>97</v>
      </c>
      <c r="AX430" s="1" t="s">
        <v>97</v>
      </c>
      <c r="AY430" s="1" t="s">
        <v>82</v>
      </c>
      <c r="AZ430" s="1" t="s">
        <v>82</v>
      </c>
      <c r="BA430" s="1" t="s">
        <v>82</v>
      </c>
      <c r="BB430" s="1" t="s">
        <v>82</v>
      </c>
      <c r="BC430" s="1" t="s">
        <v>83</v>
      </c>
      <c r="BD430" s="1" t="s">
        <v>165</v>
      </c>
    </row>
    <row r="431" spans="1:56" ht="70">
      <c r="A431" s="84" t="s">
        <v>925</v>
      </c>
      <c r="B431" s="85" t="s">
        <v>859</v>
      </c>
      <c r="C431" s="89" t="s">
        <v>90</v>
      </c>
      <c r="D431" s="87" t="s">
        <v>926</v>
      </c>
      <c r="E431" s="82" t="s">
        <v>1355</v>
      </c>
      <c r="F431" s="90" t="s">
        <v>73</v>
      </c>
      <c r="G431" s="85" t="s">
        <v>74</v>
      </c>
      <c r="H431" s="85" t="s">
        <v>75</v>
      </c>
      <c r="I431" s="85" t="s">
        <v>76</v>
      </c>
      <c r="J431" s="85" t="s">
        <v>77</v>
      </c>
      <c r="K431" s="82" t="s">
        <v>78</v>
      </c>
      <c r="L431" s="82" t="s">
        <v>81</v>
      </c>
      <c r="M431" s="82" t="s">
        <v>81</v>
      </c>
      <c r="N431" s="82"/>
      <c r="O431" s="82"/>
      <c r="P431" s="82"/>
      <c r="Q431" s="82"/>
      <c r="R431" s="82" t="s">
        <v>81</v>
      </c>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t="s">
        <v>81</v>
      </c>
      <c r="AQ431" s="82"/>
      <c r="AR431" s="82"/>
      <c r="AS431" s="82"/>
      <c r="AT431" s="82"/>
      <c r="AU431" s="82"/>
      <c r="AV431" s="82"/>
      <c r="AW431" s="1" t="s">
        <v>83</v>
      </c>
      <c r="AX431" s="1" t="s">
        <v>83</v>
      </c>
      <c r="AY431" s="1" t="s">
        <v>83</v>
      </c>
      <c r="AZ431" s="1" t="s">
        <v>83</v>
      </c>
      <c r="BA431" s="1" t="s">
        <v>82</v>
      </c>
      <c r="BB431" s="1" t="s">
        <v>83</v>
      </c>
      <c r="BC431" s="1" t="s">
        <v>83</v>
      </c>
      <c r="BD431" s="1" t="s">
        <v>165</v>
      </c>
    </row>
    <row r="432" spans="1:56" ht="42">
      <c r="A432" s="84" t="s">
        <v>927</v>
      </c>
      <c r="B432" s="85" t="s">
        <v>859</v>
      </c>
      <c r="C432" s="89" t="s">
        <v>90</v>
      </c>
      <c r="D432" s="87" t="s">
        <v>928</v>
      </c>
      <c r="E432" s="82" t="s">
        <v>1356</v>
      </c>
      <c r="F432" s="90" t="s">
        <v>73</v>
      </c>
      <c r="G432" s="85" t="s">
        <v>74</v>
      </c>
      <c r="H432" s="85" t="s">
        <v>75</v>
      </c>
      <c r="I432" s="85" t="s">
        <v>94</v>
      </c>
      <c r="J432" s="85" t="s">
        <v>131</v>
      </c>
      <c r="K432" s="85" t="s">
        <v>109</v>
      </c>
      <c r="L432" s="82" t="s">
        <v>81</v>
      </c>
      <c r="M432" s="82" t="s">
        <v>81</v>
      </c>
      <c r="N432" s="82"/>
      <c r="O432" s="82"/>
      <c r="P432" s="82" t="s">
        <v>81</v>
      </c>
      <c r="Q432" s="82" t="s">
        <v>81</v>
      </c>
      <c r="R432" s="82" t="s">
        <v>81</v>
      </c>
      <c r="S432" s="82" t="s">
        <v>81</v>
      </c>
      <c r="T432" s="82" t="s">
        <v>81</v>
      </c>
      <c r="U432" s="82" t="s">
        <v>81</v>
      </c>
      <c r="V432" s="82" t="s">
        <v>81</v>
      </c>
      <c r="W432" s="82" t="s">
        <v>81</v>
      </c>
      <c r="X432" s="82" t="s">
        <v>81</v>
      </c>
      <c r="Y432" s="82" t="s">
        <v>81</v>
      </c>
      <c r="Z432" s="82" t="s">
        <v>81</v>
      </c>
      <c r="AA432" s="82" t="s">
        <v>81</v>
      </c>
      <c r="AB432" s="82" t="s">
        <v>81</v>
      </c>
      <c r="AC432" s="82" t="s">
        <v>81</v>
      </c>
      <c r="AD432" s="82" t="s">
        <v>81</v>
      </c>
      <c r="AE432" s="82" t="s">
        <v>81</v>
      </c>
      <c r="AF432" s="82" t="s">
        <v>81</v>
      </c>
      <c r="AG432" s="82" t="s">
        <v>81</v>
      </c>
      <c r="AH432" s="82" t="s">
        <v>81</v>
      </c>
      <c r="AI432" s="82" t="s">
        <v>81</v>
      </c>
      <c r="AJ432" s="82" t="s">
        <v>81</v>
      </c>
      <c r="AK432" s="82" t="s">
        <v>81</v>
      </c>
      <c r="AL432" s="82" t="s">
        <v>81</v>
      </c>
      <c r="AM432" s="82" t="s">
        <v>81</v>
      </c>
      <c r="AN432" s="82" t="s">
        <v>81</v>
      </c>
      <c r="AO432" s="82" t="s">
        <v>81</v>
      </c>
      <c r="AP432" s="82" t="s">
        <v>81</v>
      </c>
      <c r="AQ432" s="82" t="s">
        <v>81</v>
      </c>
      <c r="AR432" s="82" t="s">
        <v>81</v>
      </c>
      <c r="AS432" s="82" t="s">
        <v>81</v>
      </c>
      <c r="AT432" s="82" t="s">
        <v>81</v>
      </c>
      <c r="AU432" s="82" t="s">
        <v>81</v>
      </c>
      <c r="AV432" s="82" t="s">
        <v>81</v>
      </c>
      <c r="AW432" s="1" t="s">
        <v>82</v>
      </c>
      <c r="AX432" s="1" t="s">
        <v>82</v>
      </c>
      <c r="AY432" s="1" t="s">
        <v>82</v>
      </c>
      <c r="AZ432" s="1" t="s">
        <v>83</v>
      </c>
      <c r="BA432" s="1" t="s">
        <v>83</v>
      </c>
      <c r="BB432" s="1" t="s">
        <v>83</v>
      </c>
      <c r="BC432" s="1" t="s">
        <v>83</v>
      </c>
      <c r="BD432" s="1" t="s">
        <v>165</v>
      </c>
    </row>
    <row r="433" spans="1:56" ht="70">
      <c r="A433" s="84" t="s">
        <v>929</v>
      </c>
      <c r="B433" s="85" t="s">
        <v>859</v>
      </c>
      <c r="C433" s="89" t="s">
        <v>90</v>
      </c>
      <c r="D433" s="87" t="s">
        <v>930</v>
      </c>
      <c r="E433" s="82" t="s">
        <v>1357</v>
      </c>
      <c r="F433" s="90" t="s">
        <v>73</v>
      </c>
      <c r="G433" s="85" t="s">
        <v>74</v>
      </c>
      <c r="H433" s="85" t="s">
        <v>75</v>
      </c>
      <c r="I433" s="85" t="s">
        <v>76</v>
      </c>
      <c r="J433" s="85" t="s">
        <v>77</v>
      </c>
      <c r="K433" s="85" t="s">
        <v>125</v>
      </c>
      <c r="L433" s="82" t="s">
        <v>81</v>
      </c>
      <c r="M433" s="82" t="s">
        <v>81</v>
      </c>
      <c r="N433" s="82"/>
      <c r="O433" s="82"/>
      <c r="P433" s="82"/>
      <c r="Q433" s="82" t="s">
        <v>81</v>
      </c>
      <c r="R433" s="82"/>
      <c r="S433" s="82"/>
      <c r="T433" s="82"/>
      <c r="U433" s="82"/>
      <c r="V433" s="82"/>
      <c r="W433" s="82"/>
      <c r="X433" s="82"/>
      <c r="Y433" s="82"/>
      <c r="Z433" s="82"/>
      <c r="AA433" s="82"/>
      <c r="AB433" s="82"/>
      <c r="AC433" s="82"/>
      <c r="AD433" s="82"/>
      <c r="AE433" s="82"/>
      <c r="AF433" s="82" t="s">
        <v>81</v>
      </c>
      <c r="AG433" s="82" t="s">
        <v>81</v>
      </c>
      <c r="AH433" s="82" t="s">
        <v>81</v>
      </c>
      <c r="AI433" s="82"/>
      <c r="AJ433" s="82"/>
      <c r="AK433" s="82"/>
      <c r="AL433" s="82"/>
      <c r="AM433" s="82"/>
      <c r="AN433" s="82"/>
      <c r="AO433" s="82"/>
      <c r="AP433" s="82"/>
      <c r="AQ433" s="82"/>
      <c r="AR433" s="82"/>
      <c r="AS433" s="82"/>
      <c r="AT433" s="82"/>
      <c r="AU433" s="82"/>
      <c r="AV433" s="82"/>
      <c r="AW433" s="1" t="s">
        <v>83</v>
      </c>
      <c r="AX433" s="1" t="s">
        <v>83</v>
      </c>
      <c r="AY433" s="1" t="s">
        <v>83</v>
      </c>
      <c r="AZ433" s="1" t="s">
        <v>83</v>
      </c>
      <c r="BA433" s="1" t="s">
        <v>83</v>
      </c>
      <c r="BB433" s="1" t="s">
        <v>83</v>
      </c>
      <c r="BC433" s="1" t="s">
        <v>83</v>
      </c>
      <c r="BD433" s="1" t="s">
        <v>165</v>
      </c>
    </row>
    <row r="434" spans="1:56" ht="154">
      <c r="A434" s="84" t="s">
        <v>931</v>
      </c>
      <c r="B434" s="85" t="s">
        <v>859</v>
      </c>
      <c r="C434" s="89" t="s">
        <v>90</v>
      </c>
      <c r="D434" s="87" t="s">
        <v>932</v>
      </c>
      <c r="E434" s="82" t="s">
        <v>1358</v>
      </c>
      <c r="F434" s="90" t="s">
        <v>73</v>
      </c>
      <c r="G434" s="85" t="s">
        <v>74</v>
      </c>
      <c r="H434" s="85" t="s">
        <v>88</v>
      </c>
      <c r="I434" s="85" t="s">
        <v>94</v>
      </c>
      <c r="J434" s="85" t="s">
        <v>933</v>
      </c>
      <c r="K434" s="85" t="s">
        <v>934</v>
      </c>
      <c r="L434" s="82" t="s">
        <v>81</v>
      </c>
      <c r="M434" s="82" t="s">
        <v>81</v>
      </c>
      <c r="N434" s="82"/>
      <c r="O434" s="82"/>
      <c r="P434" s="82"/>
      <c r="Q434" s="82" t="s">
        <v>81</v>
      </c>
      <c r="R434" s="82"/>
      <c r="S434" s="82"/>
      <c r="T434" s="82"/>
      <c r="U434" s="82"/>
      <c r="V434" s="82"/>
      <c r="W434" s="82"/>
      <c r="X434" s="82"/>
      <c r="Y434" s="82"/>
      <c r="Z434" s="82" t="s">
        <v>81</v>
      </c>
      <c r="AA434" s="82" t="s">
        <v>81</v>
      </c>
      <c r="AB434" s="82" t="s">
        <v>81</v>
      </c>
      <c r="AC434" s="82" t="s">
        <v>81</v>
      </c>
      <c r="AD434" s="82" t="s">
        <v>81</v>
      </c>
      <c r="AE434" s="82" t="s">
        <v>81</v>
      </c>
      <c r="AF434" s="82" t="s">
        <v>81</v>
      </c>
      <c r="AG434" s="82" t="s">
        <v>81</v>
      </c>
      <c r="AH434" s="82"/>
      <c r="AI434" s="82"/>
      <c r="AJ434" s="82"/>
      <c r="AK434" s="82"/>
      <c r="AL434" s="82"/>
      <c r="AM434" s="82"/>
      <c r="AN434" s="82"/>
      <c r="AO434" s="82"/>
      <c r="AP434" s="82"/>
      <c r="AQ434" s="82"/>
      <c r="AR434" s="82"/>
      <c r="AS434" s="82"/>
      <c r="AT434" s="82"/>
      <c r="AU434" s="82"/>
      <c r="AV434" s="82"/>
      <c r="AW434" s="1" t="s">
        <v>82</v>
      </c>
      <c r="AX434" s="1" t="s">
        <v>82</v>
      </c>
      <c r="AY434" s="1" t="s">
        <v>82</v>
      </c>
      <c r="AZ434" s="1" t="s">
        <v>83</v>
      </c>
      <c r="BA434" s="1" t="s">
        <v>83</v>
      </c>
      <c r="BB434" s="1" t="s">
        <v>97</v>
      </c>
      <c r="BC434" s="1" t="s">
        <v>83</v>
      </c>
      <c r="BD434" s="1" t="s">
        <v>147</v>
      </c>
    </row>
    <row r="435" spans="1:56" ht="58">
      <c r="A435" s="84" t="s">
        <v>935</v>
      </c>
      <c r="B435" s="85" t="s">
        <v>859</v>
      </c>
      <c r="C435" s="89" t="s">
        <v>79</v>
      </c>
      <c r="D435" s="95" t="s">
        <v>936</v>
      </c>
      <c r="E435" s="82" t="s">
        <v>1359</v>
      </c>
      <c r="F435" s="90" t="s">
        <v>73</v>
      </c>
      <c r="G435" s="85" t="s">
        <v>74</v>
      </c>
      <c r="H435" s="85" t="s">
        <v>75</v>
      </c>
      <c r="I435" s="85" t="s">
        <v>76</v>
      </c>
      <c r="J435" s="85" t="s">
        <v>77</v>
      </c>
      <c r="K435" s="85" t="s">
        <v>132</v>
      </c>
      <c r="L435" s="82"/>
      <c r="M435" s="82"/>
      <c r="N435" s="82"/>
      <c r="O435" s="82"/>
      <c r="P435" s="82" t="s">
        <v>81</v>
      </c>
      <c r="Q435" s="82"/>
      <c r="R435" s="82"/>
      <c r="S435" s="82"/>
      <c r="T435" s="82" t="s">
        <v>81</v>
      </c>
      <c r="U435" s="82"/>
      <c r="V435" s="82" t="s">
        <v>81</v>
      </c>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c r="AT435" s="82"/>
      <c r="AU435" s="82"/>
      <c r="AV435" s="82"/>
      <c r="AW435" s="1" t="s">
        <v>97</v>
      </c>
      <c r="AX435" s="1" t="s">
        <v>97</v>
      </c>
      <c r="AY435" s="1" t="s">
        <v>83</v>
      </c>
      <c r="AZ435" s="1" t="s">
        <v>97</v>
      </c>
      <c r="BA435" s="1" t="s">
        <v>82</v>
      </c>
      <c r="BB435" s="1" t="s">
        <v>82</v>
      </c>
      <c r="BC435" s="1" t="s">
        <v>83</v>
      </c>
      <c r="BD435" s="1" t="s">
        <v>165</v>
      </c>
    </row>
    <row r="436" spans="1:56" ht="42">
      <c r="A436" s="84" t="s">
        <v>937</v>
      </c>
      <c r="B436" s="85" t="s">
        <v>859</v>
      </c>
      <c r="C436" s="89" t="s">
        <v>90</v>
      </c>
      <c r="D436" s="87" t="s">
        <v>938</v>
      </c>
      <c r="E436" s="82" t="s">
        <v>1360</v>
      </c>
      <c r="F436" s="90" t="s">
        <v>73</v>
      </c>
      <c r="G436" s="85" t="s">
        <v>74</v>
      </c>
      <c r="H436" s="85" t="s">
        <v>75</v>
      </c>
      <c r="I436" s="85" t="s">
        <v>76</v>
      </c>
      <c r="J436" s="85" t="s">
        <v>77</v>
      </c>
      <c r="K436" s="85" t="s">
        <v>160</v>
      </c>
      <c r="L436" s="82"/>
      <c r="M436" s="82"/>
      <c r="N436" s="82"/>
      <c r="O436" s="82"/>
      <c r="P436" s="82"/>
      <c r="Q436" s="82"/>
      <c r="R436" s="82"/>
      <c r="S436" s="82" t="s">
        <v>81</v>
      </c>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c r="AT436" s="82"/>
      <c r="AU436" s="82" t="s">
        <v>81</v>
      </c>
      <c r="AV436" s="82" t="s">
        <v>81</v>
      </c>
      <c r="AW436" s="1" t="s">
        <v>97</v>
      </c>
      <c r="AX436" s="1" t="s">
        <v>97</v>
      </c>
      <c r="AY436" s="1" t="s">
        <v>83</v>
      </c>
      <c r="AZ436" s="1" t="s">
        <v>83</v>
      </c>
      <c r="BA436" s="1" t="s">
        <v>83</v>
      </c>
      <c r="BB436" s="1" t="s">
        <v>83</v>
      </c>
      <c r="BC436" s="1" t="s">
        <v>83</v>
      </c>
      <c r="BD436" s="1" t="s">
        <v>165</v>
      </c>
    </row>
    <row r="437" spans="1:56" ht="42">
      <c r="A437" s="84" t="s">
        <v>939</v>
      </c>
      <c r="B437" s="85" t="s">
        <v>859</v>
      </c>
      <c r="C437" s="89" t="s">
        <v>90</v>
      </c>
      <c r="D437" s="87" t="s">
        <v>940</v>
      </c>
      <c r="E437" s="82" t="s">
        <v>1360</v>
      </c>
      <c r="F437" s="90" t="s">
        <v>73</v>
      </c>
      <c r="G437" s="85" t="s">
        <v>74</v>
      </c>
      <c r="H437" s="85" t="s">
        <v>75</v>
      </c>
      <c r="I437" s="85" t="s">
        <v>76</v>
      </c>
      <c r="J437" s="85" t="s">
        <v>77</v>
      </c>
      <c r="K437" s="85" t="s">
        <v>160</v>
      </c>
      <c r="L437" s="82"/>
      <c r="M437" s="82"/>
      <c r="N437" s="82"/>
      <c r="O437" s="82"/>
      <c r="P437" s="82"/>
      <c r="Q437" s="82"/>
      <c r="R437" s="82"/>
      <c r="S437" s="82" t="s">
        <v>81</v>
      </c>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c r="AT437" s="82"/>
      <c r="AU437" s="82" t="s">
        <v>81</v>
      </c>
      <c r="AV437" s="82" t="s">
        <v>81</v>
      </c>
      <c r="AW437" s="1" t="s">
        <v>97</v>
      </c>
      <c r="AX437" s="1" t="s">
        <v>97</v>
      </c>
      <c r="AY437" s="1" t="s">
        <v>83</v>
      </c>
      <c r="AZ437" s="1" t="s">
        <v>83</v>
      </c>
      <c r="BA437" s="1" t="s">
        <v>83</v>
      </c>
      <c r="BB437" s="1" t="s">
        <v>83</v>
      </c>
      <c r="BC437" s="1" t="s">
        <v>97</v>
      </c>
      <c r="BD437" s="1" t="s">
        <v>165</v>
      </c>
    </row>
    <row r="438" spans="1:56" ht="70">
      <c r="A438" s="84" t="s">
        <v>941</v>
      </c>
      <c r="B438" s="85" t="s">
        <v>859</v>
      </c>
      <c r="C438" s="89" t="s">
        <v>90</v>
      </c>
      <c r="D438" s="87" t="s">
        <v>942</v>
      </c>
      <c r="E438" s="82" t="s">
        <v>1361</v>
      </c>
      <c r="F438" s="90" t="s">
        <v>73</v>
      </c>
      <c r="G438" s="85" t="s">
        <v>74</v>
      </c>
      <c r="H438" s="85" t="s">
        <v>75</v>
      </c>
      <c r="I438" s="85" t="s">
        <v>76</v>
      </c>
      <c r="J438" s="85" t="s">
        <v>77</v>
      </c>
      <c r="K438" s="82" t="s">
        <v>78</v>
      </c>
      <c r="L438" s="82" t="s">
        <v>81</v>
      </c>
      <c r="M438" s="82" t="s">
        <v>81</v>
      </c>
      <c r="N438" s="82" t="s">
        <v>81</v>
      </c>
      <c r="O438" s="82"/>
      <c r="P438" s="82"/>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t="s">
        <v>81</v>
      </c>
      <c r="AS438" s="82" t="s">
        <v>81</v>
      </c>
      <c r="AT438" s="82"/>
      <c r="AU438" s="82"/>
      <c r="AV438" s="82"/>
      <c r="AW438" s="1" t="s">
        <v>83</v>
      </c>
      <c r="AX438" s="1" t="s">
        <v>83</v>
      </c>
      <c r="AY438" s="1" t="s">
        <v>82</v>
      </c>
      <c r="AZ438" s="1" t="s">
        <v>83</v>
      </c>
      <c r="BA438" s="1" t="s">
        <v>82</v>
      </c>
      <c r="BB438" s="1" t="s">
        <v>82</v>
      </c>
      <c r="BC438" s="1" t="s">
        <v>83</v>
      </c>
      <c r="BD438" s="1" t="s">
        <v>165</v>
      </c>
    </row>
    <row r="439" spans="1:56" ht="112">
      <c r="A439" s="84" t="s">
        <v>943</v>
      </c>
      <c r="B439" s="85" t="s">
        <v>859</v>
      </c>
      <c r="C439" s="89" t="s">
        <v>90</v>
      </c>
      <c r="D439" s="87" t="s">
        <v>944</v>
      </c>
      <c r="E439" s="82" t="s">
        <v>1362</v>
      </c>
      <c r="F439" s="90" t="s">
        <v>73</v>
      </c>
      <c r="G439" s="85" t="s">
        <v>74</v>
      </c>
      <c r="H439" s="85" t="s">
        <v>75</v>
      </c>
      <c r="I439" s="85" t="s">
        <v>94</v>
      </c>
      <c r="J439" s="85" t="s">
        <v>131</v>
      </c>
      <c r="K439" s="85" t="s">
        <v>125</v>
      </c>
      <c r="L439" s="82" t="s">
        <v>81</v>
      </c>
      <c r="M439" s="82" t="s">
        <v>81</v>
      </c>
      <c r="N439" s="82" t="s">
        <v>81</v>
      </c>
      <c r="O439" s="82" t="s">
        <v>81</v>
      </c>
      <c r="P439" s="82"/>
      <c r="Q439" s="82" t="s">
        <v>81</v>
      </c>
      <c r="R439" s="82"/>
      <c r="S439" s="82"/>
      <c r="T439" s="82"/>
      <c r="U439" s="82"/>
      <c r="V439" s="82"/>
      <c r="W439" s="82"/>
      <c r="X439" s="82"/>
      <c r="Y439" s="82"/>
      <c r="Z439" s="82" t="s">
        <v>81</v>
      </c>
      <c r="AA439" s="82" t="s">
        <v>81</v>
      </c>
      <c r="AB439" s="82" t="s">
        <v>81</v>
      </c>
      <c r="AC439" s="82" t="s">
        <v>81</v>
      </c>
      <c r="AD439" s="82" t="s">
        <v>81</v>
      </c>
      <c r="AE439" s="82" t="s">
        <v>81</v>
      </c>
      <c r="AF439" s="82" t="s">
        <v>81</v>
      </c>
      <c r="AG439" s="82" t="s">
        <v>81</v>
      </c>
      <c r="AH439" s="82"/>
      <c r="AI439" s="82"/>
      <c r="AJ439" s="82"/>
      <c r="AK439" s="82"/>
      <c r="AL439" s="82"/>
      <c r="AM439" s="82"/>
      <c r="AN439" s="82"/>
      <c r="AO439" s="82"/>
      <c r="AP439" s="82"/>
      <c r="AQ439" s="82"/>
      <c r="AR439" s="82"/>
      <c r="AS439" s="82"/>
      <c r="AT439" s="82"/>
      <c r="AU439" s="82"/>
      <c r="AV439" s="82"/>
      <c r="AW439" s="1" t="s">
        <v>82</v>
      </c>
      <c r="AX439" s="1" t="s">
        <v>82</v>
      </c>
      <c r="AY439" s="1" t="s">
        <v>82</v>
      </c>
      <c r="AZ439" s="1" t="s">
        <v>97</v>
      </c>
      <c r="BA439" s="1" t="s">
        <v>83</v>
      </c>
      <c r="BB439" s="1" t="s">
        <v>97</v>
      </c>
      <c r="BC439" s="1" t="s">
        <v>83</v>
      </c>
      <c r="BD439" s="1" t="s">
        <v>165</v>
      </c>
    </row>
    <row r="440" spans="1:56" ht="70">
      <c r="A440" s="84" t="s">
        <v>945</v>
      </c>
      <c r="B440" s="85" t="s">
        <v>859</v>
      </c>
      <c r="C440" s="89" t="s">
        <v>90</v>
      </c>
      <c r="D440" s="87" t="s">
        <v>946</v>
      </c>
      <c r="E440" s="82" t="s">
        <v>1363</v>
      </c>
      <c r="F440" s="90" t="s">
        <v>73</v>
      </c>
      <c r="G440" s="85" t="s">
        <v>74</v>
      </c>
      <c r="H440" s="85" t="s">
        <v>75</v>
      </c>
      <c r="I440" s="85" t="s">
        <v>76</v>
      </c>
      <c r="J440" s="85" t="s">
        <v>77</v>
      </c>
      <c r="K440" s="85" t="s">
        <v>160</v>
      </c>
      <c r="L440" s="82"/>
      <c r="M440" s="82"/>
      <c r="N440" s="82"/>
      <c r="O440" s="82"/>
      <c r="P440" s="82"/>
      <c r="Q440" s="82"/>
      <c r="R440" s="82" t="s">
        <v>81</v>
      </c>
      <c r="S440" s="82"/>
      <c r="T440" s="82"/>
      <c r="U440" s="82"/>
      <c r="V440" s="82"/>
      <c r="W440" s="82"/>
      <c r="X440" s="82"/>
      <c r="Y440" s="82"/>
      <c r="Z440" s="82"/>
      <c r="AA440" s="82"/>
      <c r="AB440" s="82"/>
      <c r="AC440" s="82"/>
      <c r="AD440" s="82"/>
      <c r="AE440" s="82"/>
      <c r="AF440" s="82"/>
      <c r="AG440" s="82"/>
      <c r="AH440" s="82"/>
      <c r="AI440" s="82"/>
      <c r="AJ440" s="82" t="s">
        <v>81</v>
      </c>
      <c r="AK440" s="82" t="s">
        <v>81</v>
      </c>
      <c r="AL440" s="82" t="s">
        <v>81</v>
      </c>
      <c r="AM440" s="82"/>
      <c r="AN440" s="82"/>
      <c r="AO440" s="82"/>
      <c r="AP440" s="82"/>
      <c r="AQ440" s="82"/>
      <c r="AR440" s="82"/>
      <c r="AS440" s="82"/>
      <c r="AT440" s="82"/>
      <c r="AU440" s="82"/>
      <c r="AV440" s="82"/>
      <c r="AW440" s="1" t="s">
        <v>97</v>
      </c>
      <c r="AX440" s="1" t="s">
        <v>97</v>
      </c>
      <c r="AY440" s="1" t="s">
        <v>82</v>
      </c>
      <c r="AZ440" s="1" t="s">
        <v>82</v>
      </c>
      <c r="BA440" s="1" t="s">
        <v>83</v>
      </c>
      <c r="BB440" s="1" t="s">
        <v>97</v>
      </c>
      <c r="BC440" s="1" t="s">
        <v>97</v>
      </c>
      <c r="BD440" s="1" t="s">
        <v>165</v>
      </c>
    </row>
    <row r="441" spans="1:56" ht="98">
      <c r="A441" s="84" t="s">
        <v>947</v>
      </c>
      <c r="B441" s="85" t="s">
        <v>859</v>
      </c>
      <c r="C441" s="89" t="s">
        <v>90</v>
      </c>
      <c r="D441" s="87" t="s">
        <v>948</v>
      </c>
      <c r="E441" s="82" t="s">
        <v>1364</v>
      </c>
      <c r="F441" s="90" t="s">
        <v>73</v>
      </c>
      <c r="G441" s="85" t="s">
        <v>74</v>
      </c>
      <c r="H441" s="85" t="s">
        <v>75</v>
      </c>
      <c r="I441" s="85" t="s">
        <v>76</v>
      </c>
      <c r="J441" s="85" t="s">
        <v>77</v>
      </c>
      <c r="K441" s="85" t="s">
        <v>160</v>
      </c>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c r="AT441" s="82"/>
      <c r="AU441" s="82"/>
      <c r="AV441" s="82"/>
      <c r="AW441" s="1" t="s">
        <v>97</v>
      </c>
      <c r="AX441" s="1" t="s">
        <v>97</v>
      </c>
      <c r="AY441" s="1" t="s">
        <v>82</v>
      </c>
      <c r="AZ441" s="1" t="s">
        <v>83</v>
      </c>
      <c r="BA441" s="1" t="s">
        <v>83</v>
      </c>
      <c r="BB441" s="1" t="s">
        <v>97</v>
      </c>
      <c r="BC441" s="1" t="s">
        <v>97</v>
      </c>
      <c r="BD441" s="1" t="s">
        <v>165</v>
      </c>
    </row>
    <row r="442" spans="1:56" ht="70">
      <c r="A442" s="84" t="s">
        <v>949</v>
      </c>
      <c r="B442" s="85" t="s">
        <v>859</v>
      </c>
      <c r="C442" s="89" t="s">
        <v>90</v>
      </c>
      <c r="D442" s="87" t="s">
        <v>950</v>
      </c>
      <c r="E442" s="82" t="s">
        <v>1365</v>
      </c>
      <c r="F442" s="90" t="s">
        <v>73</v>
      </c>
      <c r="G442" s="85" t="s">
        <v>74</v>
      </c>
      <c r="H442" s="85" t="s">
        <v>75</v>
      </c>
      <c r="I442" s="85" t="s">
        <v>76</v>
      </c>
      <c r="J442" s="85" t="s">
        <v>77</v>
      </c>
      <c r="K442" s="82" t="s">
        <v>78</v>
      </c>
      <c r="L442" s="82" t="s">
        <v>81</v>
      </c>
      <c r="M442" s="82" t="s">
        <v>81</v>
      </c>
      <c r="N442" s="82"/>
      <c r="O442" s="82"/>
      <c r="P442" s="82" t="s">
        <v>81</v>
      </c>
      <c r="Q442" s="82"/>
      <c r="R442" s="82"/>
      <c r="S442" s="82"/>
      <c r="T442" s="82"/>
      <c r="U442" s="82"/>
      <c r="V442" s="82" t="s">
        <v>81</v>
      </c>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82"/>
      <c r="AV442" s="82"/>
      <c r="AW442" s="1" t="s">
        <v>97</v>
      </c>
      <c r="AX442" s="1" t="s">
        <v>97</v>
      </c>
      <c r="AY442" s="1" t="s">
        <v>83</v>
      </c>
      <c r="AZ442" s="1" t="s">
        <v>82</v>
      </c>
      <c r="BA442" s="1" t="s">
        <v>82</v>
      </c>
      <c r="BB442" s="1" t="s">
        <v>82</v>
      </c>
      <c r="BC442" s="1" t="s">
        <v>97</v>
      </c>
      <c r="BD442" s="1" t="s">
        <v>165</v>
      </c>
    </row>
    <row r="443" spans="1:56" ht="70">
      <c r="A443" s="84" t="s">
        <v>951</v>
      </c>
      <c r="B443" s="85" t="s">
        <v>859</v>
      </c>
      <c r="C443" s="89" t="s">
        <v>90</v>
      </c>
      <c r="D443" s="87" t="s">
        <v>952</v>
      </c>
      <c r="E443" s="82" t="s">
        <v>1364</v>
      </c>
      <c r="F443" s="90" t="s">
        <v>73</v>
      </c>
      <c r="G443" s="85" t="s">
        <v>74</v>
      </c>
      <c r="H443" s="85" t="s">
        <v>75</v>
      </c>
      <c r="I443" s="85" t="s">
        <v>76</v>
      </c>
      <c r="J443" s="85" t="s">
        <v>77</v>
      </c>
      <c r="K443" s="82" t="s">
        <v>78</v>
      </c>
      <c r="L443" s="82" t="s">
        <v>81</v>
      </c>
      <c r="M443" s="82" t="s">
        <v>81</v>
      </c>
      <c r="N443" s="82" t="s">
        <v>81</v>
      </c>
      <c r="O443" s="82"/>
      <c r="P443" s="82"/>
      <c r="Q443" s="82"/>
      <c r="R443" s="82" t="s">
        <v>81</v>
      </c>
      <c r="S443" s="82"/>
      <c r="T443" s="82"/>
      <c r="U443" s="82"/>
      <c r="V443" s="82"/>
      <c r="W443" s="82"/>
      <c r="X443" s="82"/>
      <c r="Y443" s="82"/>
      <c r="Z443" s="82"/>
      <c r="AA443" s="82"/>
      <c r="AB443" s="82"/>
      <c r="AC443" s="82"/>
      <c r="AD443" s="82"/>
      <c r="AE443" s="82"/>
      <c r="AF443" s="82"/>
      <c r="AG443" s="82"/>
      <c r="AH443" s="82"/>
      <c r="AI443" s="82"/>
      <c r="AJ443" s="82"/>
      <c r="AK443" s="82"/>
      <c r="AL443" s="82"/>
      <c r="AM443" s="82"/>
      <c r="AN443" s="82" t="s">
        <v>81</v>
      </c>
      <c r="AO443" s="82"/>
      <c r="AP443" s="82" t="s">
        <v>81</v>
      </c>
      <c r="AQ443" s="82" t="s">
        <v>81</v>
      </c>
      <c r="AR443" s="82" t="s">
        <v>81</v>
      </c>
      <c r="AS443" s="82" t="s">
        <v>81</v>
      </c>
      <c r="AT443" s="82"/>
      <c r="AU443" s="82"/>
      <c r="AV443" s="82"/>
      <c r="AW443" s="1" t="s">
        <v>83</v>
      </c>
      <c r="AX443" s="1" t="s">
        <v>83</v>
      </c>
      <c r="AY443" s="1" t="s">
        <v>83</v>
      </c>
      <c r="AZ443" s="1" t="s">
        <v>83</v>
      </c>
      <c r="BA443" s="1" t="s">
        <v>82</v>
      </c>
      <c r="BB443" s="1" t="s">
        <v>82</v>
      </c>
      <c r="BC443" s="1" t="s">
        <v>83</v>
      </c>
      <c r="BD443" s="1" t="s">
        <v>165</v>
      </c>
    </row>
    <row r="444" spans="1:56" ht="42">
      <c r="A444" s="84" t="s">
        <v>953</v>
      </c>
      <c r="B444" s="85" t="s">
        <v>859</v>
      </c>
      <c r="C444" s="89" t="s">
        <v>90</v>
      </c>
      <c r="D444" s="87" t="s">
        <v>954</v>
      </c>
      <c r="E444" s="82" t="s">
        <v>1366</v>
      </c>
      <c r="F444" s="90" t="s">
        <v>73</v>
      </c>
      <c r="G444" s="85" t="s">
        <v>74</v>
      </c>
      <c r="H444" s="85" t="s">
        <v>75</v>
      </c>
      <c r="I444" s="85" t="s">
        <v>76</v>
      </c>
      <c r="J444" s="85" t="s">
        <v>77</v>
      </c>
      <c r="K444" s="85" t="s">
        <v>160</v>
      </c>
      <c r="L444" s="82"/>
      <c r="M444" s="82"/>
      <c r="N444" s="82"/>
      <c r="O444" s="82"/>
      <c r="P444" s="82"/>
      <c r="Q444" s="82"/>
      <c r="R444" s="82"/>
      <c r="S444" s="82" t="s">
        <v>81</v>
      </c>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c r="AT444" s="82"/>
      <c r="AU444" s="82" t="s">
        <v>81</v>
      </c>
      <c r="AV444" s="82"/>
      <c r="AW444" s="1" t="s">
        <v>97</v>
      </c>
      <c r="AX444" s="1" t="s">
        <v>97</v>
      </c>
      <c r="AY444" s="1" t="s">
        <v>83</v>
      </c>
      <c r="AZ444" s="1" t="s">
        <v>97</v>
      </c>
      <c r="BA444" s="1" t="s">
        <v>83</v>
      </c>
      <c r="BB444" s="1" t="s">
        <v>83</v>
      </c>
      <c r="BC444" s="1" t="s">
        <v>97</v>
      </c>
      <c r="BD444" s="1" t="s">
        <v>165</v>
      </c>
    </row>
    <row r="445" spans="1:56" ht="42">
      <c r="A445" s="84" t="s">
        <v>955</v>
      </c>
      <c r="B445" s="85" t="s">
        <v>859</v>
      </c>
      <c r="C445" s="89" t="s">
        <v>90</v>
      </c>
      <c r="D445" s="87" t="s">
        <v>956</v>
      </c>
      <c r="E445" s="82" t="s">
        <v>1367</v>
      </c>
      <c r="F445" s="90" t="s">
        <v>73</v>
      </c>
      <c r="G445" s="85" t="s">
        <v>74</v>
      </c>
      <c r="H445" s="85" t="s">
        <v>75</v>
      </c>
      <c r="I445" s="85" t="s">
        <v>76</v>
      </c>
      <c r="J445" s="85" t="s">
        <v>77</v>
      </c>
      <c r="K445" s="85" t="s">
        <v>160</v>
      </c>
      <c r="L445" s="82"/>
      <c r="M445" s="82"/>
      <c r="N445" s="82"/>
      <c r="O445" s="82"/>
      <c r="P445" s="82"/>
      <c r="Q445" s="82"/>
      <c r="R445" s="82"/>
      <c r="S445" s="82" t="s">
        <v>81</v>
      </c>
      <c r="T445" s="82"/>
      <c r="U445" s="82"/>
      <c r="V445" s="82"/>
      <c r="W445" s="82"/>
      <c r="X445" s="82"/>
      <c r="Y445" s="82"/>
      <c r="Z445" s="82"/>
      <c r="AA445" s="82"/>
      <c r="AB445" s="82"/>
      <c r="AC445" s="82"/>
      <c r="AD445" s="82"/>
      <c r="AE445" s="82"/>
      <c r="AF445" s="82"/>
      <c r="AG445" s="82"/>
      <c r="AH445" s="82"/>
      <c r="AI445" s="82"/>
      <c r="AJ445" s="82"/>
      <c r="AK445" s="82"/>
      <c r="AL445" s="82"/>
      <c r="AM445" s="82"/>
      <c r="AN445" s="82"/>
      <c r="AO445" s="82"/>
      <c r="AP445" s="82"/>
      <c r="AQ445" s="82"/>
      <c r="AR445" s="82"/>
      <c r="AS445" s="82"/>
      <c r="AT445" s="82"/>
      <c r="AU445" s="82" t="s">
        <v>81</v>
      </c>
      <c r="AV445" s="82"/>
      <c r="AW445" s="1" t="s">
        <v>97</v>
      </c>
      <c r="AX445" s="1" t="s">
        <v>97</v>
      </c>
      <c r="AY445" s="1" t="s">
        <v>83</v>
      </c>
      <c r="AZ445" s="1" t="s">
        <v>97</v>
      </c>
      <c r="BA445" s="1" t="s">
        <v>83</v>
      </c>
      <c r="BB445" s="1" t="s">
        <v>83</v>
      </c>
      <c r="BC445" s="1" t="s">
        <v>97</v>
      </c>
      <c r="BD445" s="1" t="s">
        <v>165</v>
      </c>
    </row>
    <row r="446" spans="1:56" ht="56" hidden="1">
      <c r="A446" s="84" t="s">
        <v>86</v>
      </c>
      <c r="B446" s="85" t="s">
        <v>859</v>
      </c>
      <c r="C446" s="89" t="s">
        <v>90</v>
      </c>
      <c r="D446" s="87" t="s">
        <v>957</v>
      </c>
      <c r="E446" s="82" t="s">
        <v>1118</v>
      </c>
      <c r="F446" s="90"/>
      <c r="G446" s="85"/>
      <c r="H446" s="85"/>
      <c r="I446" s="85"/>
      <c r="J446" s="85"/>
      <c r="K446" s="85"/>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c r="AT446" s="82"/>
      <c r="AU446" s="82"/>
      <c r="AV446" s="82"/>
    </row>
    <row r="447" spans="1:56" ht="182">
      <c r="A447" s="84" t="s">
        <v>958</v>
      </c>
      <c r="B447" s="85" t="s">
        <v>859</v>
      </c>
      <c r="C447" s="89" t="s">
        <v>90</v>
      </c>
      <c r="D447" s="87" t="s">
        <v>959</v>
      </c>
      <c r="E447" s="82" t="s">
        <v>1368</v>
      </c>
      <c r="F447" s="90" t="s">
        <v>73</v>
      </c>
      <c r="G447" s="85" t="s">
        <v>74</v>
      </c>
      <c r="H447" s="85" t="s">
        <v>88</v>
      </c>
      <c r="I447" s="85" t="s">
        <v>76</v>
      </c>
      <c r="J447" s="85" t="s">
        <v>77</v>
      </c>
      <c r="K447" s="85" t="s">
        <v>656</v>
      </c>
      <c r="L447" s="82" t="s">
        <v>81</v>
      </c>
      <c r="M447" s="82" t="s">
        <v>81</v>
      </c>
      <c r="N447" s="82" t="s">
        <v>81</v>
      </c>
      <c r="O447" s="82" t="s">
        <v>81</v>
      </c>
      <c r="P447" s="82"/>
      <c r="Q447" s="82"/>
      <c r="R447" s="82" t="s">
        <v>81</v>
      </c>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t="s">
        <v>81</v>
      </c>
      <c r="AS447" s="82" t="s">
        <v>81</v>
      </c>
      <c r="AT447" s="82"/>
      <c r="AU447" s="82"/>
      <c r="AV447" s="82"/>
      <c r="AW447" s="1" t="s">
        <v>97</v>
      </c>
      <c r="AX447" s="1" t="s">
        <v>97</v>
      </c>
      <c r="AY447" s="1" t="s">
        <v>83</v>
      </c>
      <c r="AZ447" s="1" t="s">
        <v>82</v>
      </c>
      <c r="BA447" s="1" t="s">
        <v>82</v>
      </c>
      <c r="BB447" s="1" t="s">
        <v>83</v>
      </c>
      <c r="BC447" s="1" t="s">
        <v>83</v>
      </c>
      <c r="BD447" s="1" t="s">
        <v>84</v>
      </c>
    </row>
    <row r="448" spans="1:56" ht="42">
      <c r="A448" s="84" t="s">
        <v>960</v>
      </c>
      <c r="B448" s="85" t="s">
        <v>859</v>
      </c>
      <c r="C448" s="89" t="s">
        <v>90</v>
      </c>
      <c r="D448" s="87" t="s">
        <v>961</v>
      </c>
      <c r="E448" s="82" t="s">
        <v>1367</v>
      </c>
      <c r="F448" s="90" t="s">
        <v>73</v>
      </c>
      <c r="G448" s="85" t="s">
        <v>74</v>
      </c>
      <c r="H448" s="85" t="s">
        <v>75</v>
      </c>
      <c r="I448" s="85" t="s">
        <v>94</v>
      </c>
      <c r="J448" s="85" t="s">
        <v>131</v>
      </c>
      <c r="K448" s="85" t="s">
        <v>125</v>
      </c>
      <c r="L448" s="82" t="s">
        <v>81</v>
      </c>
      <c r="M448" s="82" t="s">
        <v>81</v>
      </c>
      <c r="N448" s="82" t="s">
        <v>81</v>
      </c>
      <c r="O448" s="82"/>
      <c r="P448" s="82"/>
      <c r="Q448" s="82"/>
      <c r="R448" s="82" t="s">
        <v>81</v>
      </c>
      <c r="S448" s="82"/>
      <c r="T448" s="82"/>
      <c r="U448" s="82"/>
      <c r="V448" s="82"/>
      <c r="W448" s="82"/>
      <c r="X448" s="82"/>
      <c r="Y448" s="82"/>
      <c r="Z448" s="82"/>
      <c r="AA448" s="82"/>
      <c r="AB448" s="82"/>
      <c r="AC448" s="82"/>
      <c r="AD448" s="82"/>
      <c r="AE448" s="82"/>
      <c r="AF448" s="82"/>
      <c r="AG448" s="82"/>
      <c r="AH448" s="82"/>
      <c r="AI448" s="82"/>
      <c r="AJ448" s="82"/>
      <c r="AK448" s="82"/>
      <c r="AL448" s="82"/>
      <c r="AM448" s="82"/>
      <c r="AN448" s="82" t="s">
        <v>81</v>
      </c>
      <c r="AO448" s="82" t="s">
        <v>81</v>
      </c>
      <c r="AP448" s="82" t="s">
        <v>81</v>
      </c>
      <c r="AQ448" s="82" t="s">
        <v>81</v>
      </c>
      <c r="AR448" s="82" t="s">
        <v>81</v>
      </c>
      <c r="AS448" s="82" t="s">
        <v>81</v>
      </c>
      <c r="AT448" s="82"/>
      <c r="AU448" s="82"/>
      <c r="AV448" s="82"/>
      <c r="AW448" s="1" t="s">
        <v>83</v>
      </c>
      <c r="AX448" s="1" t="s">
        <v>83</v>
      </c>
      <c r="AY448" s="1" t="s">
        <v>83</v>
      </c>
      <c r="AZ448" s="1" t="s">
        <v>83</v>
      </c>
      <c r="BA448" s="1" t="s">
        <v>83</v>
      </c>
      <c r="BB448" s="1" t="s">
        <v>97</v>
      </c>
      <c r="BC448" s="1" t="s">
        <v>83</v>
      </c>
      <c r="BD448" s="1" t="s">
        <v>165</v>
      </c>
    </row>
    <row r="449" spans="1:56" ht="70">
      <c r="A449" s="84" t="s">
        <v>962</v>
      </c>
      <c r="B449" s="85" t="s">
        <v>1130</v>
      </c>
      <c r="C449" s="89" t="s">
        <v>79</v>
      </c>
      <c r="D449" s="87" t="s">
        <v>963</v>
      </c>
      <c r="E449" s="82" t="s">
        <v>1295</v>
      </c>
      <c r="F449" s="90" t="s">
        <v>73</v>
      </c>
      <c r="G449" s="85" t="s">
        <v>150</v>
      </c>
      <c r="H449" s="85" t="s">
        <v>75</v>
      </c>
      <c r="I449" s="85" t="s">
        <v>76</v>
      </c>
      <c r="J449" s="85" t="s">
        <v>77</v>
      </c>
      <c r="K449" s="82" t="s">
        <v>136</v>
      </c>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c r="AT449" s="82"/>
      <c r="AU449" s="82"/>
      <c r="AV449" s="82"/>
      <c r="AW449" s="1" t="s">
        <v>97</v>
      </c>
      <c r="AX449" s="1" t="s">
        <v>97</v>
      </c>
      <c r="AY449" s="1" t="s">
        <v>82</v>
      </c>
      <c r="AZ449" s="1" t="s">
        <v>83</v>
      </c>
      <c r="BA449" s="1" t="s">
        <v>82</v>
      </c>
      <c r="BB449" s="1" t="s">
        <v>82</v>
      </c>
      <c r="BC449" s="1" t="s">
        <v>82</v>
      </c>
      <c r="BD449" s="1" t="s">
        <v>147</v>
      </c>
    </row>
    <row r="450" spans="1:56" ht="84">
      <c r="A450" s="84" t="s">
        <v>964</v>
      </c>
      <c r="B450" s="85" t="s">
        <v>1130</v>
      </c>
      <c r="C450" s="89" t="s">
        <v>90</v>
      </c>
      <c r="D450" s="87" t="s">
        <v>965</v>
      </c>
      <c r="E450" s="82" t="s">
        <v>1369</v>
      </c>
      <c r="F450" s="90" t="s">
        <v>73</v>
      </c>
      <c r="G450" s="85" t="s">
        <v>150</v>
      </c>
      <c r="H450" s="85" t="s">
        <v>75</v>
      </c>
      <c r="I450" s="85" t="s">
        <v>76</v>
      </c>
      <c r="J450" s="85" t="s">
        <v>77</v>
      </c>
      <c r="K450" s="82" t="s">
        <v>136</v>
      </c>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2"/>
      <c r="AI450" s="82"/>
      <c r="AJ450" s="82"/>
      <c r="AK450" s="82"/>
      <c r="AL450" s="82"/>
      <c r="AM450" s="82"/>
      <c r="AN450" s="82"/>
      <c r="AO450" s="82"/>
      <c r="AP450" s="82"/>
      <c r="AQ450" s="82"/>
      <c r="AR450" s="82"/>
      <c r="AS450" s="82"/>
      <c r="AT450" s="82"/>
      <c r="AU450" s="82"/>
      <c r="AV450" s="82"/>
      <c r="AW450" s="1" t="s">
        <v>97</v>
      </c>
      <c r="AX450" s="1" t="s">
        <v>97</v>
      </c>
      <c r="AY450" s="1" t="s">
        <v>82</v>
      </c>
      <c r="AZ450" s="1" t="s">
        <v>83</v>
      </c>
      <c r="BA450" s="1" t="s">
        <v>82</v>
      </c>
      <c r="BB450" s="1" t="s">
        <v>82</v>
      </c>
      <c r="BC450" s="1" t="s">
        <v>82</v>
      </c>
      <c r="BD450" s="1" t="s">
        <v>147</v>
      </c>
    </row>
    <row r="451" spans="1:56" ht="42">
      <c r="A451" s="84" t="s">
        <v>966</v>
      </c>
      <c r="B451" s="85" t="s">
        <v>1130</v>
      </c>
      <c r="C451" s="89" t="s">
        <v>90</v>
      </c>
      <c r="D451" s="87" t="s">
        <v>967</v>
      </c>
      <c r="E451" s="82" t="s">
        <v>1370</v>
      </c>
      <c r="F451" s="90" t="s">
        <v>73</v>
      </c>
      <c r="G451" s="85" t="s">
        <v>74</v>
      </c>
      <c r="H451" s="85" t="s">
        <v>75</v>
      </c>
      <c r="I451" s="85" t="s">
        <v>76</v>
      </c>
      <c r="J451" s="85" t="s">
        <v>77</v>
      </c>
      <c r="K451" s="82" t="s">
        <v>136</v>
      </c>
      <c r="L451" s="82" t="s">
        <v>81</v>
      </c>
      <c r="M451" s="82"/>
      <c r="N451" s="82"/>
      <c r="O451" s="82"/>
      <c r="P451" s="82"/>
      <c r="Q451" s="82"/>
      <c r="R451" s="82"/>
      <c r="S451" s="82"/>
      <c r="T451" s="82"/>
      <c r="U451" s="82"/>
      <c r="V451" s="82"/>
      <c r="W451" s="82"/>
      <c r="X451" s="82"/>
      <c r="Y451" s="82"/>
      <c r="Z451" s="82"/>
      <c r="AA451" s="82"/>
      <c r="AB451" s="82"/>
      <c r="AC451" s="82"/>
      <c r="AD451" s="82"/>
      <c r="AE451" s="82"/>
      <c r="AF451" s="82"/>
      <c r="AG451" s="82"/>
      <c r="AH451" s="82"/>
      <c r="AI451" s="82"/>
      <c r="AJ451" s="82"/>
      <c r="AK451" s="82"/>
      <c r="AL451" s="82"/>
      <c r="AM451" s="82"/>
      <c r="AN451" s="82"/>
      <c r="AO451" s="82"/>
      <c r="AP451" s="82"/>
      <c r="AQ451" s="82"/>
      <c r="AR451" s="82"/>
      <c r="AS451" s="82"/>
      <c r="AT451" s="82"/>
      <c r="AU451" s="82"/>
      <c r="AV451" s="82"/>
      <c r="AW451" s="1" t="s">
        <v>97</v>
      </c>
      <c r="AX451" s="1" t="s">
        <v>97</v>
      </c>
      <c r="AY451" s="1" t="s">
        <v>97</v>
      </c>
      <c r="AZ451" s="1" t="s">
        <v>97</v>
      </c>
      <c r="BA451" s="1" t="s">
        <v>83</v>
      </c>
      <c r="BB451" s="1" t="s">
        <v>83</v>
      </c>
      <c r="BC451" s="1" t="s">
        <v>83</v>
      </c>
      <c r="BD451" s="1" t="s">
        <v>165</v>
      </c>
    </row>
    <row r="452" spans="1:56" ht="70">
      <c r="A452" s="84" t="s">
        <v>968</v>
      </c>
      <c r="B452" s="85" t="s">
        <v>1130</v>
      </c>
      <c r="C452" s="89" t="s">
        <v>90</v>
      </c>
      <c r="D452" s="87" t="s">
        <v>969</v>
      </c>
      <c r="E452" s="82" t="s">
        <v>1176</v>
      </c>
      <c r="F452" s="90" t="s">
        <v>73</v>
      </c>
      <c r="G452" s="85" t="s">
        <v>74</v>
      </c>
      <c r="H452" s="85" t="s">
        <v>75</v>
      </c>
      <c r="I452" s="85" t="s">
        <v>76</v>
      </c>
      <c r="J452" s="85" t="s">
        <v>77</v>
      </c>
      <c r="K452" s="85" t="s">
        <v>109</v>
      </c>
      <c r="L452" s="82"/>
      <c r="M452" s="82"/>
      <c r="N452" s="82"/>
      <c r="O452" s="82"/>
      <c r="P452" s="82" t="s">
        <v>81</v>
      </c>
      <c r="Q452" s="82" t="s">
        <v>81</v>
      </c>
      <c r="R452" s="82"/>
      <c r="S452" s="82"/>
      <c r="T452" s="82" t="s">
        <v>81</v>
      </c>
      <c r="U452" s="82" t="s">
        <v>81</v>
      </c>
      <c r="V452" s="82" t="s">
        <v>81</v>
      </c>
      <c r="W452" s="82" t="s">
        <v>81</v>
      </c>
      <c r="X452" s="82" t="s">
        <v>81</v>
      </c>
      <c r="Y452" s="82" t="s">
        <v>81</v>
      </c>
      <c r="Z452" s="82" t="s">
        <v>81</v>
      </c>
      <c r="AA452" s="82" t="s">
        <v>81</v>
      </c>
      <c r="AB452" s="82" t="s">
        <v>81</v>
      </c>
      <c r="AC452" s="82" t="s">
        <v>81</v>
      </c>
      <c r="AD452" s="82" t="s">
        <v>81</v>
      </c>
      <c r="AE452" s="82" t="s">
        <v>81</v>
      </c>
      <c r="AF452" s="82" t="s">
        <v>81</v>
      </c>
      <c r="AG452" s="82" t="s">
        <v>81</v>
      </c>
      <c r="AH452" s="82" t="s">
        <v>81</v>
      </c>
      <c r="AI452" s="82" t="s">
        <v>81</v>
      </c>
      <c r="AJ452" s="82"/>
      <c r="AK452" s="82"/>
      <c r="AL452" s="82"/>
      <c r="AM452" s="82"/>
      <c r="AN452" s="82"/>
      <c r="AO452" s="82"/>
      <c r="AP452" s="82"/>
      <c r="AQ452" s="82"/>
      <c r="AR452" s="82"/>
      <c r="AS452" s="82"/>
      <c r="AT452" s="82"/>
      <c r="AU452" s="82"/>
      <c r="AV452" s="82"/>
      <c r="AW452" s="1" t="s">
        <v>83</v>
      </c>
      <c r="AX452" s="1" t="s">
        <v>83</v>
      </c>
      <c r="AY452" s="1" t="s">
        <v>82</v>
      </c>
      <c r="AZ452" s="1" t="s">
        <v>82</v>
      </c>
      <c r="BA452" s="1" t="s">
        <v>82</v>
      </c>
      <c r="BB452" s="1" t="s">
        <v>82</v>
      </c>
      <c r="BC452" s="1" t="s">
        <v>83</v>
      </c>
      <c r="BD452" s="1" t="s">
        <v>147</v>
      </c>
    </row>
    <row r="453" spans="1:56" ht="70">
      <c r="A453" s="84" t="s">
        <v>970</v>
      </c>
      <c r="B453" s="85" t="s">
        <v>1130</v>
      </c>
      <c r="C453" s="89" t="s">
        <v>90</v>
      </c>
      <c r="D453" s="87" t="s">
        <v>971</v>
      </c>
      <c r="E453" s="82" t="s">
        <v>1371</v>
      </c>
      <c r="F453" s="90" t="s">
        <v>73</v>
      </c>
      <c r="G453" s="85" t="s">
        <v>74</v>
      </c>
      <c r="H453" s="85" t="s">
        <v>75</v>
      </c>
      <c r="I453" s="85" t="s">
        <v>76</v>
      </c>
      <c r="J453" s="85" t="s">
        <v>77</v>
      </c>
      <c r="K453" s="85" t="s">
        <v>109</v>
      </c>
      <c r="L453" s="82"/>
      <c r="M453" s="82"/>
      <c r="N453" s="82"/>
      <c r="O453" s="82"/>
      <c r="P453" s="82"/>
      <c r="Q453" s="82"/>
      <c r="R453" s="82" t="s">
        <v>81</v>
      </c>
      <c r="S453" s="82"/>
      <c r="T453" s="82"/>
      <c r="U453" s="82"/>
      <c r="V453" s="82"/>
      <c r="W453" s="82"/>
      <c r="X453" s="82"/>
      <c r="Y453" s="82"/>
      <c r="Z453" s="82"/>
      <c r="AA453" s="82"/>
      <c r="AB453" s="82"/>
      <c r="AC453" s="82"/>
      <c r="AD453" s="82"/>
      <c r="AE453" s="82"/>
      <c r="AF453" s="82"/>
      <c r="AG453" s="82"/>
      <c r="AH453" s="82"/>
      <c r="AI453" s="82"/>
      <c r="AJ453" s="82" t="s">
        <v>81</v>
      </c>
      <c r="AK453" s="82" t="s">
        <v>81</v>
      </c>
      <c r="AL453" s="82" t="s">
        <v>81</v>
      </c>
      <c r="AM453" s="82" t="s">
        <v>81</v>
      </c>
      <c r="AN453" s="82" t="s">
        <v>81</v>
      </c>
      <c r="AO453" s="82" t="s">
        <v>81</v>
      </c>
      <c r="AP453" s="82" t="s">
        <v>81</v>
      </c>
      <c r="AQ453" s="82" t="s">
        <v>81</v>
      </c>
      <c r="AR453" s="82" t="s">
        <v>81</v>
      </c>
      <c r="AS453" s="82" t="s">
        <v>81</v>
      </c>
      <c r="AT453" s="82" t="s">
        <v>81</v>
      </c>
      <c r="AU453" s="82"/>
      <c r="AV453" s="82"/>
      <c r="AW453" s="1" t="s">
        <v>83</v>
      </c>
      <c r="AX453" s="1" t="s">
        <v>83</v>
      </c>
      <c r="AY453" s="1" t="s">
        <v>82</v>
      </c>
      <c r="AZ453" s="1" t="s">
        <v>82</v>
      </c>
      <c r="BA453" s="1" t="s">
        <v>82</v>
      </c>
      <c r="BB453" s="1" t="s">
        <v>82</v>
      </c>
      <c r="BC453" s="1" t="s">
        <v>83</v>
      </c>
      <c r="BD453" s="1" t="s">
        <v>147</v>
      </c>
    </row>
    <row r="454" spans="1:56" ht="70">
      <c r="A454" s="84" t="s">
        <v>972</v>
      </c>
      <c r="B454" s="85" t="s">
        <v>1130</v>
      </c>
      <c r="C454" s="89" t="s">
        <v>90</v>
      </c>
      <c r="D454" s="87" t="s">
        <v>973</v>
      </c>
      <c r="E454" s="82" t="s">
        <v>1177</v>
      </c>
      <c r="F454" s="90" t="s">
        <v>73</v>
      </c>
      <c r="G454" s="85" t="s">
        <v>74</v>
      </c>
      <c r="H454" s="85" t="s">
        <v>75</v>
      </c>
      <c r="I454" s="85" t="s">
        <v>76</v>
      </c>
      <c r="J454" s="85" t="s">
        <v>77</v>
      </c>
      <c r="K454" s="82" t="s">
        <v>136</v>
      </c>
      <c r="L454" s="82" t="s">
        <v>81</v>
      </c>
      <c r="M454" s="82"/>
      <c r="N454" s="82"/>
      <c r="O454" s="82"/>
      <c r="P454" s="82"/>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c r="AT454" s="82"/>
      <c r="AU454" s="82"/>
      <c r="AV454" s="82"/>
      <c r="AW454" s="1" t="s">
        <v>97</v>
      </c>
      <c r="AX454" s="1" t="s">
        <v>97</v>
      </c>
      <c r="AY454" s="1" t="s">
        <v>83</v>
      </c>
      <c r="AZ454" s="1" t="s">
        <v>83</v>
      </c>
      <c r="BA454" s="1" t="s">
        <v>82</v>
      </c>
      <c r="BB454" s="1" t="s">
        <v>82</v>
      </c>
      <c r="BC454" s="1" t="s">
        <v>83</v>
      </c>
      <c r="BD454" s="1" t="s">
        <v>147</v>
      </c>
    </row>
    <row r="455" spans="1:56" ht="112">
      <c r="A455" s="84" t="s">
        <v>974</v>
      </c>
      <c r="B455" s="85" t="s">
        <v>1130</v>
      </c>
      <c r="C455" s="89" t="s">
        <v>90</v>
      </c>
      <c r="D455" s="87" t="s">
        <v>975</v>
      </c>
      <c r="E455" s="82" t="s">
        <v>1178</v>
      </c>
      <c r="F455" s="90" t="s">
        <v>73</v>
      </c>
      <c r="G455" s="85" t="s">
        <v>74</v>
      </c>
      <c r="H455" s="85" t="s">
        <v>75</v>
      </c>
      <c r="I455" s="85" t="s">
        <v>76</v>
      </c>
      <c r="J455" s="85" t="s">
        <v>77</v>
      </c>
      <c r="K455" s="82" t="s">
        <v>136</v>
      </c>
      <c r="L455" s="82" t="s">
        <v>81</v>
      </c>
      <c r="M455" s="82"/>
      <c r="N455" s="82"/>
      <c r="O455" s="82"/>
      <c r="P455" s="82"/>
      <c r="Q455" s="82"/>
      <c r="R455" s="82"/>
      <c r="S455" s="82"/>
      <c r="T455" s="82"/>
      <c r="U455" s="82"/>
      <c r="V455" s="82"/>
      <c r="W455" s="82"/>
      <c r="X455" s="82"/>
      <c r="Y455" s="82"/>
      <c r="Z455" s="82"/>
      <c r="AA455" s="82"/>
      <c r="AB455" s="82"/>
      <c r="AC455" s="82"/>
      <c r="AD455" s="82"/>
      <c r="AE455" s="82"/>
      <c r="AF455" s="82"/>
      <c r="AG455" s="82"/>
      <c r="AH455" s="82"/>
      <c r="AI455" s="82"/>
      <c r="AJ455" s="82"/>
      <c r="AK455" s="82"/>
      <c r="AL455" s="82"/>
      <c r="AM455" s="82"/>
      <c r="AN455" s="82"/>
      <c r="AO455" s="82"/>
      <c r="AP455" s="82"/>
      <c r="AQ455" s="82"/>
      <c r="AR455" s="82"/>
      <c r="AS455" s="82"/>
      <c r="AT455" s="82"/>
      <c r="AU455" s="82"/>
      <c r="AV455" s="82"/>
      <c r="AW455" s="1" t="s">
        <v>97</v>
      </c>
      <c r="AX455" s="1" t="s">
        <v>97</v>
      </c>
      <c r="AY455" s="1" t="s">
        <v>97</v>
      </c>
      <c r="AZ455" s="1" t="s">
        <v>97</v>
      </c>
      <c r="BA455" s="1" t="s">
        <v>82</v>
      </c>
      <c r="BB455" s="1" t="s">
        <v>83</v>
      </c>
      <c r="BC455" s="1" t="s">
        <v>83</v>
      </c>
      <c r="BD455" s="1" t="s">
        <v>165</v>
      </c>
    </row>
    <row r="456" spans="1:56" ht="112">
      <c r="A456" s="84" t="s">
        <v>976</v>
      </c>
      <c r="B456" s="85" t="s">
        <v>1131</v>
      </c>
      <c r="C456" s="89" t="s">
        <v>90</v>
      </c>
      <c r="D456" s="87" t="s">
        <v>977</v>
      </c>
      <c r="E456" s="82" t="s">
        <v>1372</v>
      </c>
      <c r="F456" s="90" t="s">
        <v>73</v>
      </c>
      <c r="G456" s="85" t="s">
        <v>74</v>
      </c>
      <c r="H456" s="85" t="s">
        <v>93</v>
      </c>
      <c r="I456" s="85" t="s">
        <v>76</v>
      </c>
      <c r="J456" s="85" t="s">
        <v>131</v>
      </c>
      <c r="K456" s="82" t="s">
        <v>104</v>
      </c>
      <c r="L456" s="82" t="s">
        <v>81</v>
      </c>
      <c r="M456" s="82" t="s">
        <v>81</v>
      </c>
      <c r="N456" s="82" t="s">
        <v>81</v>
      </c>
      <c r="O456" s="82"/>
      <c r="P456" s="82" t="s">
        <v>81</v>
      </c>
      <c r="Q456" s="82" t="s">
        <v>81</v>
      </c>
      <c r="R456" s="82" t="s">
        <v>81</v>
      </c>
      <c r="S456" s="82" t="s">
        <v>81</v>
      </c>
      <c r="T456" s="82" t="s">
        <v>81</v>
      </c>
      <c r="U456" s="82" t="s">
        <v>81</v>
      </c>
      <c r="V456" s="82" t="s">
        <v>81</v>
      </c>
      <c r="W456" s="82" t="s">
        <v>81</v>
      </c>
      <c r="X456" s="82" t="s">
        <v>81</v>
      </c>
      <c r="Y456" s="82" t="s">
        <v>81</v>
      </c>
      <c r="Z456" s="82" t="s">
        <v>81</v>
      </c>
      <c r="AA456" s="82" t="s">
        <v>81</v>
      </c>
      <c r="AB456" s="82" t="s">
        <v>81</v>
      </c>
      <c r="AC456" s="82" t="s">
        <v>81</v>
      </c>
      <c r="AD456" s="82" t="s">
        <v>81</v>
      </c>
      <c r="AE456" s="82" t="s">
        <v>81</v>
      </c>
      <c r="AF456" s="82" t="s">
        <v>81</v>
      </c>
      <c r="AG456" s="82" t="s">
        <v>81</v>
      </c>
      <c r="AH456" s="82" t="s">
        <v>81</v>
      </c>
      <c r="AI456" s="82" t="s">
        <v>81</v>
      </c>
      <c r="AJ456" s="82" t="s">
        <v>81</v>
      </c>
      <c r="AK456" s="82" t="s">
        <v>81</v>
      </c>
      <c r="AL456" s="82" t="s">
        <v>81</v>
      </c>
      <c r="AM456" s="82" t="s">
        <v>81</v>
      </c>
      <c r="AN456" s="82" t="s">
        <v>81</v>
      </c>
      <c r="AO456" s="82" t="s">
        <v>81</v>
      </c>
      <c r="AP456" s="82" t="s">
        <v>81</v>
      </c>
      <c r="AQ456" s="82" t="s">
        <v>81</v>
      </c>
      <c r="AR456" s="82" t="s">
        <v>81</v>
      </c>
      <c r="AS456" s="82" t="s">
        <v>81</v>
      </c>
      <c r="AT456" s="82" t="s">
        <v>81</v>
      </c>
      <c r="AU456" s="82" t="s">
        <v>81</v>
      </c>
      <c r="AV456" s="82" t="s">
        <v>81</v>
      </c>
      <c r="AW456" s="1" t="s">
        <v>82</v>
      </c>
      <c r="AX456" s="1" t="s">
        <v>82</v>
      </c>
      <c r="AY456" s="1" t="s">
        <v>83</v>
      </c>
      <c r="AZ456" s="1" t="s">
        <v>82</v>
      </c>
      <c r="BA456" s="1" t="s">
        <v>83</v>
      </c>
      <c r="BB456" s="1" t="s">
        <v>97</v>
      </c>
      <c r="BC456" s="1" t="s">
        <v>83</v>
      </c>
      <c r="BD456" s="1" t="s">
        <v>147</v>
      </c>
    </row>
    <row r="457" spans="1:56" ht="84">
      <c r="A457" s="84" t="s">
        <v>978</v>
      </c>
      <c r="B457" s="85" t="s">
        <v>1130</v>
      </c>
      <c r="C457" s="89" t="s">
        <v>90</v>
      </c>
      <c r="D457" s="87" t="s">
        <v>979</v>
      </c>
      <c r="E457" s="82" t="s">
        <v>1373</v>
      </c>
      <c r="F457" s="90" t="s">
        <v>73</v>
      </c>
      <c r="G457" s="85" t="s">
        <v>74</v>
      </c>
      <c r="H457" s="85" t="s">
        <v>88</v>
      </c>
      <c r="I457" s="85" t="s">
        <v>76</v>
      </c>
      <c r="J457" s="85" t="s">
        <v>77</v>
      </c>
      <c r="K457" s="82" t="s">
        <v>78</v>
      </c>
      <c r="L457" s="82" t="s">
        <v>81</v>
      </c>
      <c r="M457" s="82" t="s">
        <v>81</v>
      </c>
      <c r="N457" s="82" t="s">
        <v>81</v>
      </c>
      <c r="O457" s="82"/>
      <c r="P457" s="82"/>
      <c r="Q457" s="82"/>
      <c r="R457" s="82" t="s">
        <v>81</v>
      </c>
      <c r="S457" s="82"/>
      <c r="T457" s="82"/>
      <c r="U457" s="82"/>
      <c r="V457" s="82"/>
      <c r="W457" s="82"/>
      <c r="X457" s="82"/>
      <c r="Y457" s="82"/>
      <c r="Z457" s="82"/>
      <c r="AA457" s="82"/>
      <c r="AB457" s="82"/>
      <c r="AC457" s="82"/>
      <c r="AD457" s="82"/>
      <c r="AE457" s="82"/>
      <c r="AF457" s="82"/>
      <c r="AG457" s="82"/>
      <c r="AH457" s="82"/>
      <c r="AI457" s="82"/>
      <c r="AJ457" s="82"/>
      <c r="AK457" s="82"/>
      <c r="AL457" s="82"/>
      <c r="AM457" s="82"/>
      <c r="AN457" s="82" t="s">
        <v>81</v>
      </c>
      <c r="AO457" s="82"/>
      <c r="AP457" s="82"/>
      <c r="AQ457" s="82"/>
      <c r="AR457" s="82"/>
      <c r="AS457" s="82"/>
      <c r="AT457" s="82"/>
      <c r="AU457" s="82"/>
      <c r="AV457" s="82"/>
      <c r="AW457" s="1" t="s">
        <v>82</v>
      </c>
      <c r="AX457" s="1" t="s">
        <v>83</v>
      </c>
      <c r="AY457" s="1" t="s">
        <v>83</v>
      </c>
      <c r="AZ457" s="1" t="s">
        <v>83</v>
      </c>
      <c r="BA457" s="1" t="s">
        <v>82</v>
      </c>
      <c r="BB457" s="1" t="s">
        <v>83</v>
      </c>
      <c r="BC457" s="1" t="s">
        <v>83</v>
      </c>
      <c r="BD457" s="1" t="s">
        <v>147</v>
      </c>
    </row>
    <row r="458" spans="1:56">
      <c r="A458" s="8"/>
      <c r="B458" s="4"/>
      <c r="C458" s="6"/>
      <c r="D458" s="2"/>
      <c r="E458" s="5"/>
      <c r="F458" s="9"/>
      <c r="G458" s="4"/>
      <c r="H458" s="4"/>
      <c r="I458" s="4"/>
      <c r="J458" s="4"/>
    </row>
    <row r="459" spans="1:56">
      <c r="A459" s="8"/>
      <c r="B459" s="4"/>
      <c r="C459" s="6"/>
      <c r="D459" s="2"/>
      <c r="E459" s="5"/>
      <c r="F459" s="9"/>
      <c r="G459" s="4"/>
      <c r="H459" s="4"/>
      <c r="I459" s="4"/>
      <c r="J459" s="4"/>
    </row>
    <row r="470" spans="20:48">
      <c r="T470" s="29">
        <f>COUNTIF(T$2:T$453,"X")</f>
        <v>134</v>
      </c>
      <c r="U470" s="29">
        <f t="shared" ref="U470:AV470" si="1">COUNTIF(U$2:U$453,"X")</f>
        <v>103</v>
      </c>
      <c r="V470" s="29">
        <f t="shared" si="1"/>
        <v>123</v>
      </c>
      <c r="W470" s="29">
        <f t="shared" si="1"/>
        <v>122</v>
      </c>
      <c r="X470" s="29">
        <f t="shared" si="1"/>
        <v>107</v>
      </c>
      <c r="Y470" s="29">
        <f t="shared" si="1"/>
        <v>117</v>
      </c>
      <c r="Z470" s="29">
        <f t="shared" si="1"/>
        <v>133</v>
      </c>
      <c r="AA470" s="29">
        <f t="shared" si="1"/>
        <v>143</v>
      </c>
      <c r="AB470" s="29">
        <f t="shared" si="1"/>
        <v>113</v>
      </c>
      <c r="AC470" s="29">
        <f t="shared" si="1"/>
        <v>132</v>
      </c>
      <c r="AD470" s="29">
        <f t="shared" si="1"/>
        <v>120</v>
      </c>
      <c r="AE470" s="29">
        <f t="shared" si="1"/>
        <v>137</v>
      </c>
      <c r="AF470" s="29">
        <f t="shared" si="1"/>
        <v>163</v>
      </c>
      <c r="AG470" s="29">
        <f t="shared" si="1"/>
        <v>155</v>
      </c>
      <c r="AH470" s="29">
        <f t="shared" si="1"/>
        <v>96</v>
      </c>
      <c r="AI470" s="29">
        <f t="shared" si="1"/>
        <v>97</v>
      </c>
      <c r="AJ470" s="29">
        <f t="shared" si="1"/>
        <v>126</v>
      </c>
      <c r="AK470" s="29">
        <f t="shared" si="1"/>
        <v>119</v>
      </c>
      <c r="AL470" s="29">
        <f t="shared" si="1"/>
        <v>102</v>
      </c>
      <c r="AM470" s="29">
        <f t="shared" si="1"/>
        <v>117</v>
      </c>
      <c r="AN470" s="29">
        <f t="shared" si="1"/>
        <v>125</v>
      </c>
      <c r="AO470" s="29">
        <f t="shared" si="1"/>
        <v>103</v>
      </c>
      <c r="AP470" s="29">
        <f t="shared" si="1"/>
        <v>120</v>
      </c>
      <c r="AQ470" s="29">
        <f t="shared" si="1"/>
        <v>112</v>
      </c>
      <c r="AR470" s="29">
        <f t="shared" si="1"/>
        <v>121</v>
      </c>
      <c r="AS470" s="29">
        <f t="shared" si="1"/>
        <v>121</v>
      </c>
      <c r="AT470" s="29">
        <f t="shared" si="1"/>
        <v>102</v>
      </c>
      <c r="AU470" s="29">
        <f t="shared" si="1"/>
        <v>104</v>
      </c>
      <c r="AV470" s="29">
        <f t="shared" si="1"/>
        <v>85</v>
      </c>
    </row>
    <row r="472" spans="20:48">
      <c r="T472" s="28">
        <f>SUBTOTAL(103,T$2:T$453)</f>
        <v>85</v>
      </c>
      <c r="U472" s="28">
        <f t="shared" ref="U472:AV472" si="2">SUBTOTAL(103,U$2:U$453)</f>
        <v>77</v>
      </c>
      <c r="V472" s="28">
        <f t="shared" si="2"/>
        <v>85</v>
      </c>
      <c r="W472" s="28">
        <f t="shared" si="2"/>
        <v>85</v>
      </c>
      <c r="X472" s="28">
        <f t="shared" si="2"/>
        <v>78</v>
      </c>
      <c r="Y472" s="28">
        <f t="shared" si="2"/>
        <v>80</v>
      </c>
      <c r="Z472" s="28">
        <f t="shared" si="2"/>
        <v>91</v>
      </c>
      <c r="AA472" s="28">
        <f t="shared" si="2"/>
        <v>93</v>
      </c>
      <c r="AB472" s="28">
        <f t="shared" si="2"/>
        <v>76</v>
      </c>
      <c r="AC472" s="28">
        <f t="shared" si="2"/>
        <v>83</v>
      </c>
      <c r="AD472" s="28">
        <f t="shared" si="2"/>
        <v>82</v>
      </c>
      <c r="AE472" s="28">
        <f t="shared" si="2"/>
        <v>83</v>
      </c>
      <c r="AF472" s="28">
        <f t="shared" si="2"/>
        <v>109</v>
      </c>
      <c r="AG472" s="28">
        <f t="shared" si="2"/>
        <v>102</v>
      </c>
      <c r="AH472" s="28">
        <f t="shared" si="2"/>
        <v>74</v>
      </c>
      <c r="AI472" s="28">
        <f t="shared" si="2"/>
        <v>70</v>
      </c>
      <c r="AJ472" s="28">
        <f t="shared" si="2"/>
        <v>87</v>
      </c>
      <c r="AK472" s="28">
        <f t="shared" si="2"/>
        <v>83</v>
      </c>
      <c r="AL472" s="28">
        <f t="shared" si="2"/>
        <v>69</v>
      </c>
      <c r="AM472" s="28">
        <f t="shared" si="2"/>
        <v>77</v>
      </c>
      <c r="AN472" s="28">
        <f t="shared" si="2"/>
        <v>85</v>
      </c>
      <c r="AO472" s="28">
        <f t="shared" si="2"/>
        <v>73</v>
      </c>
      <c r="AP472" s="28">
        <f t="shared" si="2"/>
        <v>79</v>
      </c>
      <c r="AQ472" s="28">
        <f t="shared" si="2"/>
        <v>72</v>
      </c>
      <c r="AR472" s="28">
        <f t="shared" si="2"/>
        <v>84</v>
      </c>
      <c r="AS472" s="28">
        <f t="shared" si="2"/>
        <v>84</v>
      </c>
      <c r="AT472" s="28">
        <f t="shared" si="2"/>
        <v>74</v>
      </c>
      <c r="AU472" s="28">
        <f t="shared" si="2"/>
        <v>69</v>
      </c>
      <c r="AV472" s="28">
        <f t="shared" si="2"/>
        <v>64</v>
      </c>
    </row>
  </sheetData>
  <autoFilter ref="A1:BE457" xr:uid="{0809B2C3-ABF5-4ADB-A9D8-C31CF8D0B208}">
    <filterColumn colId="0">
      <filters>
        <filter val="001"/>
        <filter val="003"/>
        <filter val="004"/>
        <filter val="005"/>
        <filter val="007"/>
        <filter val="008"/>
        <filter val="009"/>
        <filter val="010"/>
        <filter val="011"/>
        <filter val="012"/>
        <filter val="013"/>
        <filter val="014"/>
        <filter val="016"/>
        <filter val="018"/>
        <filter val="023"/>
        <filter val="024"/>
        <filter val="025"/>
        <filter val="026"/>
        <filter val="027"/>
        <filter val="028"/>
        <filter val="029"/>
        <filter val="031"/>
        <filter val="032"/>
        <filter val="033"/>
        <filter val="034"/>
        <filter val="035"/>
        <filter val="036"/>
        <filter val="037"/>
        <filter val="038"/>
        <filter val="041"/>
        <filter val="042"/>
        <filter val="043"/>
        <filter val="044"/>
        <filter val="045"/>
        <filter val="046"/>
        <filter val="047"/>
        <filter val="048"/>
        <filter val="050"/>
        <filter val="068"/>
        <filter val="080"/>
        <filter val="081"/>
        <filter val="086"/>
        <filter val="088"/>
        <filter val="090"/>
        <filter val="092"/>
        <filter val="093"/>
        <filter val="095"/>
        <filter val="096"/>
        <filter val="097"/>
        <filter val="098"/>
        <filter val="100"/>
        <filter val="107"/>
        <filter val="109"/>
        <filter val="110"/>
        <filter val="111"/>
        <filter val="120"/>
        <filter val="127"/>
        <filter val="139"/>
        <filter val="140"/>
        <filter val="141"/>
        <filter val="144"/>
        <filter val="150"/>
        <filter val="152"/>
        <filter val="153"/>
        <filter val="154"/>
        <filter val="155"/>
        <filter val="156"/>
        <filter val="157"/>
        <filter val="159"/>
        <filter val="160"/>
        <filter val="161"/>
        <filter val="163"/>
        <filter val="164"/>
        <filter val="165"/>
        <filter val="166"/>
        <filter val="169"/>
        <filter val="170"/>
        <filter val="171"/>
        <filter val="174"/>
        <filter val="179"/>
        <filter val="180"/>
        <filter val="181"/>
        <filter val="182"/>
        <filter val="183"/>
        <filter val="186"/>
        <filter val="188"/>
        <filter val="189"/>
        <filter val="190"/>
        <filter val="191"/>
        <filter val="192"/>
        <filter val="193"/>
        <filter val="194"/>
        <filter val="195"/>
        <filter val="196"/>
        <filter val="197"/>
        <filter val="198"/>
        <filter val="200"/>
        <filter val="201"/>
        <filter val="202"/>
        <filter val="203"/>
        <filter val="204"/>
        <filter val="205"/>
        <filter val="206"/>
        <filter val="207"/>
        <filter val="208"/>
        <filter val="209"/>
        <filter val="210"/>
        <filter val="211"/>
        <filter val="212"/>
        <filter val="213"/>
        <filter val="214"/>
        <filter val="215"/>
        <filter val="216"/>
        <filter val="220"/>
        <filter val="223"/>
        <filter val="225"/>
        <filter val="226"/>
        <filter val="227"/>
        <filter val="228"/>
        <filter val="229"/>
        <filter val="234"/>
        <filter val="235"/>
        <filter val="236"/>
        <filter val="237"/>
        <filter val="238"/>
        <filter val="239"/>
        <filter val="240"/>
        <filter val="241"/>
        <filter val="242"/>
        <filter val="243"/>
        <filter val="244"/>
        <filter val="245"/>
        <filter val="246"/>
        <filter val="247"/>
        <filter val="248"/>
        <filter val="249"/>
        <filter val="250"/>
        <filter val="251"/>
        <filter val="252"/>
        <filter val="253"/>
        <filter val="254"/>
        <filter val="255"/>
        <filter val="256"/>
        <filter val="257"/>
        <filter val="258"/>
        <filter val="259"/>
        <filter val="260"/>
        <filter val="261"/>
        <filter val="262"/>
        <filter val="263"/>
        <filter val="264"/>
        <filter val="265"/>
        <filter val="266"/>
        <filter val="267"/>
        <filter val="268"/>
        <filter val="269"/>
        <filter val="270"/>
        <filter val="271"/>
        <filter val="272"/>
        <filter val="273"/>
        <filter val="274"/>
        <filter val="276"/>
        <filter val="277"/>
        <filter val="278"/>
        <filter val="279"/>
        <filter val="280"/>
        <filter val="281"/>
        <filter val="282"/>
        <filter val="283"/>
        <filter val="288"/>
        <filter val="289"/>
        <filter val="290"/>
        <filter val="291"/>
        <filter val="294"/>
        <filter val="295"/>
        <filter val="297"/>
        <filter val="298"/>
        <filter val="300"/>
        <filter val="302"/>
        <filter val="303"/>
        <filter val="305"/>
        <filter val="308"/>
        <filter val="309"/>
        <filter val="310"/>
        <filter val="311"/>
        <filter val="313"/>
        <filter val="315"/>
        <filter val="316"/>
        <filter val="317"/>
        <filter val="318"/>
        <filter val="319"/>
        <filter val="320"/>
        <filter val="321"/>
        <filter val="322"/>
        <filter val="323"/>
        <filter val="326"/>
        <filter val="329"/>
        <filter val="330"/>
        <filter val="331"/>
        <filter val="332"/>
        <filter val="333"/>
        <filter val="334"/>
        <filter val="335"/>
        <filter val="336"/>
        <filter val="337"/>
        <filter val="338"/>
        <filter val="339"/>
        <filter val="341"/>
        <filter val="342"/>
        <filter val="343"/>
        <filter val="344"/>
        <filter val="345"/>
        <filter val="346"/>
        <filter val="347"/>
        <filter val="348"/>
        <filter val="349"/>
        <filter val="350"/>
        <filter val="352"/>
        <filter val="353"/>
        <filter val="354"/>
        <filter val="355"/>
        <filter val="357"/>
        <filter val="359"/>
        <filter val="360"/>
        <filter val="361"/>
        <filter val="362"/>
        <filter val="363"/>
        <filter val="364"/>
        <filter val="365"/>
        <filter val="366"/>
        <filter val="367"/>
        <filter val="368"/>
        <filter val="369"/>
        <filter val="370"/>
        <filter val="371"/>
        <filter val="372"/>
        <filter val="373"/>
        <filter val="375"/>
        <filter val="376"/>
        <filter val="377"/>
        <filter val="379"/>
        <filter val="380"/>
        <filter val="381"/>
        <filter val="382"/>
        <filter val="383"/>
        <filter val="385"/>
        <filter val="386"/>
        <filter val="387"/>
        <filter val="389"/>
        <filter val="390"/>
        <filter val="391"/>
        <filter val="392"/>
        <filter val="393"/>
        <filter val="394"/>
        <filter val="395"/>
        <filter val="396"/>
        <filter val="397"/>
        <filter val="398"/>
        <filter val="399"/>
        <filter val="400"/>
        <filter val="401"/>
        <filter val="402"/>
        <filter val="403"/>
        <filter val="404"/>
        <filter val="405"/>
        <filter val="406"/>
        <filter val="407"/>
        <filter val="408"/>
        <filter val="409"/>
        <filter val="410"/>
        <filter val="411"/>
        <filter val="412"/>
        <filter val="413"/>
        <filter val="414"/>
        <filter val="415"/>
        <filter val="416"/>
        <filter val="417"/>
        <filter val="418"/>
        <filter val="419"/>
        <filter val="420"/>
        <filter val="421"/>
        <filter val="422"/>
        <filter val="423"/>
        <filter val="424"/>
        <filter val="425"/>
        <filter val="426"/>
        <filter val="427"/>
        <filter val="428"/>
        <filter val="429"/>
        <filter val="430"/>
        <filter val="431"/>
        <filter val="432"/>
        <filter val="433"/>
        <filter val="434"/>
        <filter val="435"/>
        <filter val="436"/>
        <filter val="437"/>
        <filter val="438"/>
        <filter val="439"/>
        <filter val="440"/>
        <filter val="441"/>
        <filter val="442"/>
        <filter val="443"/>
        <filter val="444"/>
        <filter val="446"/>
        <filter val="447"/>
        <filter val="448"/>
        <filter val="449"/>
        <filter val="450"/>
        <filter val="451"/>
        <filter val="452"/>
        <filter val="453"/>
        <filter val="454"/>
        <filter val="455"/>
        <filter val="456"/>
      </filters>
    </filterColumn>
  </autoFilter>
  <phoneticPr fontId="23" type="noConversion"/>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6" operator="containsText" id="{F423AC1B-671F-4CDB-8AF8-421716E7AD90}">
            <xm:f>NOT(ISERROR(SEARCH(Lookups!$G$4,AW2)))</xm:f>
            <xm:f>Lookups!$G$4</xm:f>
            <x14:dxf>
              <font>
                <color rgb="FF9C0006"/>
              </font>
              <fill>
                <patternFill>
                  <bgColor rgb="FFFFC7CE"/>
                </patternFill>
              </fill>
            </x14:dxf>
          </x14:cfRule>
          <x14:cfRule type="containsText" priority="17" operator="containsText" id="{71A1BEE8-C789-40C8-B86E-97613A353D02}">
            <xm:f>NOT(ISERROR(SEARCH(Lookups!$G$3,AW2)))</xm:f>
            <xm:f>Lookups!$G$3</xm:f>
            <x14:dxf>
              <font>
                <color rgb="FF9C5700"/>
              </font>
              <fill>
                <patternFill>
                  <bgColor rgb="FFFFEB9C"/>
                </patternFill>
              </fill>
            </x14:dxf>
          </x14:cfRule>
          <x14:cfRule type="containsText" priority="18" operator="containsText" id="{A4624C77-34A8-4226-A9A0-4172A5BD81DD}">
            <xm:f>NOT(ISERROR(SEARCH(Lookups!$G$2,AW2)))</xm:f>
            <xm:f>Lookups!$G$2</xm:f>
            <x14:dxf>
              <font>
                <color rgb="FF006100"/>
              </font>
              <fill>
                <patternFill>
                  <bgColor rgb="FFC6EFCE"/>
                </patternFill>
              </fill>
            </x14:dxf>
          </x14:cfRule>
          <xm:sqref>AW2:BD459</xm:sqref>
        </x14:conditionalFormatting>
        <x14:conditionalFormatting xmlns:xm="http://schemas.microsoft.com/office/excel/2006/main">
          <x14:cfRule type="containsText" priority="13" operator="containsText" id="{4C04F02E-DA50-4D00-8722-95118196AA81}">
            <xm:f>NOT(ISERROR(SEARCH(Lookups!$G$4,BE370)))</xm:f>
            <xm:f>Lookups!$G$4</xm:f>
            <x14:dxf>
              <font>
                <color rgb="FF9C0006"/>
              </font>
              <fill>
                <patternFill>
                  <bgColor rgb="FFFFC7CE"/>
                </patternFill>
              </fill>
            </x14:dxf>
          </x14:cfRule>
          <x14:cfRule type="containsText" priority="14" operator="containsText" id="{613034E5-1223-4A03-8E31-03EF45F45E32}">
            <xm:f>NOT(ISERROR(SEARCH(Lookups!$G$3,BE370)))</xm:f>
            <xm:f>Lookups!$G$3</xm:f>
            <x14:dxf>
              <font>
                <color rgb="FF9C5700"/>
              </font>
              <fill>
                <patternFill>
                  <bgColor rgb="FFFFEB9C"/>
                </patternFill>
              </fill>
            </x14:dxf>
          </x14:cfRule>
          <x14:cfRule type="containsText" priority="15" operator="containsText" id="{4B5F753B-FBCA-4BF8-B6AB-4E855F9EED64}">
            <xm:f>NOT(ISERROR(SEARCH(Lookups!$G$2,BE370)))</xm:f>
            <xm:f>Lookups!$G$2</xm:f>
            <x14:dxf>
              <font>
                <color rgb="FF006100"/>
              </font>
              <fill>
                <patternFill>
                  <bgColor rgb="FFC6EFCE"/>
                </patternFill>
              </fill>
            </x14:dxf>
          </x14:cfRule>
          <xm:sqref>BE370</xm:sqref>
        </x14:conditionalFormatting>
        <x14:conditionalFormatting xmlns:xm="http://schemas.microsoft.com/office/excel/2006/main">
          <x14:cfRule type="containsText" priority="10" operator="containsText" id="{A4530430-4418-4AD5-82DA-83E716C9BFA4}">
            <xm:f>NOT(ISERROR(SEARCH(Lookups!$O$2,BD2)))</xm:f>
            <xm:f>Lookups!$O$2</xm:f>
            <x14:dxf>
              <font>
                <color rgb="FF006100"/>
              </font>
              <fill>
                <patternFill>
                  <bgColor rgb="FFC6EFCE"/>
                </patternFill>
              </fill>
            </x14:dxf>
          </x14:cfRule>
          <x14:cfRule type="containsText" priority="11" operator="containsText" id="{C69E858F-0AE1-4763-A27A-1B7A50D39228}">
            <xm:f>NOT(ISERROR(SEARCH(Lookups!$O$3,BD2)))</xm:f>
            <xm:f>Lookups!$O$3</xm:f>
            <x14:dxf>
              <font>
                <color rgb="FF9C5700"/>
              </font>
              <fill>
                <patternFill>
                  <bgColor rgb="FFFFEB9C"/>
                </patternFill>
              </fill>
            </x14:dxf>
          </x14:cfRule>
          <x14:cfRule type="containsText" priority="12" operator="containsText" id="{048D56C7-0EFB-4A24-9176-5D51F2627679}">
            <xm:f>NOT(ISERROR(SEARCH(Lookups!$O$4,BD2)))</xm:f>
            <xm:f>Lookups!$O$4</xm:f>
            <x14:dxf>
              <font>
                <color rgb="FF9C0006"/>
              </font>
              <fill>
                <patternFill>
                  <bgColor rgb="FFFFC7CE"/>
                </patternFill>
              </fill>
            </x14:dxf>
          </x14:cfRule>
          <xm:sqref>BD2:BD459</xm:sqref>
        </x14:conditionalFormatting>
        <x14:conditionalFormatting xmlns:xm="http://schemas.microsoft.com/office/excel/2006/main">
          <x14:cfRule type="containsText" priority="7" operator="containsText" id="{2319685B-910A-41C0-8B19-2CE434B0B0A7}">
            <xm:f>NOT(ISERROR(SEARCH(Lookups!$O$2,AY170)))</xm:f>
            <xm:f>Lookups!$O$2</xm:f>
            <x14:dxf>
              <font>
                <color rgb="FF006100"/>
              </font>
              <fill>
                <patternFill>
                  <bgColor rgb="FFC6EFCE"/>
                </patternFill>
              </fill>
            </x14:dxf>
          </x14:cfRule>
          <x14:cfRule type="containsText" priority="8" operator="containsText" id="{6E81F882-9988-4302-9664-73DB8823D0D6}">
            <xm:f>NOT(ISERROR(SEARCH(Lookups!$O$3,AY170)))</xm:f>
            <xm:f>Lookups!$O$3</xm:f>
            <x14:dxf>
              <font>
                <color rgb="FF9C5700"/>
              </font>
              <fill>
                <patternFill>
                  <bgColor rgb="FFFFEB9C"/>
                </patternFill>
              </fill>
            </x14:dxf>
          </x14:cfRule>
          <x14:cfRule type="containsText" priority="9" operator="containsText" id="{9E9E2AF1-41AE-48E4-8783-1B71B14ED779}">
            <xm:f>NOT(ISERROR(SEARCH(Lookups!$O$4,AY170)))</xm:f>
            <xm:f>Lookups!$O$4</xm:f>
            <x14:dxf>
              <font>
                <color rgb="FF9C0006"/>
              </font>
              <fill>
                <patternFill>
                  <bgColor rgb="FFFFC7CE"/>
                </patternFill>
              </fill>
            </x14:dxf>
          </x14:cfRule>
          <xm:sqref>AY170</xm:sqref>
        </x14:conditionalFormatting>
        <x14:conditionalFormatting xmlns:xm="http://schemas.microsoft.com/office/excel/2006/main">
          <x14:cfRule type="containsText" priority="4" operator="containsText" id="{A1AF2466-7B59-4370-A050-D82F19AD3041}">
            <xm:f>NOT(ISERROR(SEARCH(Lookups!$O$2,AW434)))</xm:f>
            <xm:f>Lookups!$O$2</xm:f>
            <x14:dxf>
              <font>
                <color rgb="FF006100"/>
              </font>
              <fill>
                <patternFill>
                  <bgColor rgb="FFC6EFCE"/>
                </patternFill>
              </fill>
            </x14:dxf>
          </x14:cfRule>
          <x14:cfRule type="containsText" priority="5" operator="containsText" id="{451439A3-7CCA-42A5-B84E-3AA9A3354616}">
            <xm:f>NOT(ISERROR(SEARCH(Lookups!$O$3,AW434)))</xm:f>
            <xm:f>Lookups!$O$3</xm:f>
            <x14:dxf>
              <font>
                <color rgb="FF9C5700"/>
              </font>
              <fill>
                <patternFill>
                  <bgColor rgb="FFFFEB9C"/>
                </patternFill>
              </fill>
            </x14:dxf>
          </x14:cfRule>
          <x14:cfRule type="containsText" priority="6" operator="containsText" id="{3BBA4FC2-6468-48E6-91BF-E146B5F7A426}">
            <xm:f>NOT(ISERROR(SEARCH(Lookups!$O$4,AW434)))</xm:f>
            <xm:f>Lookups!$O$4</xm:f>
            <x14:dxf>
              <font>
                <color rgb="FF9C0006"/>
              </font>
              <fill>
                <patternFill>
                  <bgColor rgb="FFFFC7CE"/>
                </patternFill>
              </fill>
            </x14:dxf>
          </x14:cfRule>
          <xm:sqref>AW434</xm:sqref>
        </x14:conditionalFormatting>
        <x14:conditionalFormatting xmlns:xm="http://schemas.microsoft.com/office/excel/2006/main">
          <x14:cfRule type="containsText" priority="1" operator="containsText" id="{D43C2AAF-A054-4E26-B5EA-A6CEDF1F52AA}">
            <xm:f>NOT(ISERROR(SEARCH(Lookups!$O$2,BD434)))</xm:f>
            <xm:f>Lookups!$O$2</xm:f>
            <x14:dxf>
              <font>
                <color rgb="FF006100"/>
              </font>
              <fill>
                <patternFill>
                  <bgColor rgb="FFC6EFCE"/>
                </patternFill>
              </fill>
            </x14:dxf>
          </x14:cfRule>
          <x14:cfRule type="containsText" priority="2" operator="containsText" id="{D81367DE-5F2F-4374-9120-8730BE235397}">
            <xm:f>NOT(ISERROR(SEARCH(Lookups!$O$3,BD434)))</xm:f>
            <xm:f>Lookups!$O$3</xm:f>
            <x14:dxf>
              <font>
                <color rgb="FF9C5700"/>
              </font>
              <fill>
                <patternFill>
                  <bgColor rgb="FFFFEB9C"/>
                </patternFill>
              </fill>
            </x14:dxf>
          </x14:cfRule>
          <x14:cfRule type="containsText" priority="3" operator="containsText" id="{51D51062-E1E6-473A-9E97-13455D31A8AD}">
            <xm:f>NOT(ISERROR(SEARCH(Lookups!$O$4,BD434)))</xm:f>
            <xm:f>Lookups!$O$4</xm:f>
            <x14:dxf>
              <font>
                <color rgb="FF9C0006"/>
              </font>
              <fill>
                <patternFill>
                  <bgColor rgb="FFFFC7CE"/>
                </patternFill>
              </fill>
            </x14:dxf>
          </x14:cfRule>
          <xm:sqref>BD434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23AA207-BF9F-480D-A72E-3EEAAF0DECBC}">
          <x14:formula1>
            <xm:f>Lookups!$B$2:$B$5</xm:f>
          </x14:formula1>
          <xm:sqref>H2:H284 H290:H1048576</xm:sqref>
        </x14:dataValidation>
        <x14:dataValidation type="list" allowBlank="1" showInputMessage="1" showErrorMessage="1" xr:uid="{6FA506FB-CA41-4BB3-9C63-2C124042ADD8}">
          <x14:formula1>
            <xm:f>Lookups!$C$2:$C$3</xm:f>
          </x14:formula1>
          <xm:sqref>L1:O1 L458:O469 L477:O1048576 P101:AV101</xm:sqref>
        </x14:dataValidation>
        <x14:dataValidation type="list" allowBlank="1" showInputMessage="1" showErrorMessage="1" xr:uid="{600223EC-41C0-42F4-9944-7B2989ED1BB3}">
          <x14:formula1>
            <xm:f>Lookups!$D$2:$D$3</xm:f>
          </x14:formula1>
          <xm:sqref>I300 I302 I305 I293:I294 I2:I284 I308:I1048576</xm:sqref>
        </x14:dataValidation>
        <x14:dataValidation type="list" allowBlank="1" showInputMessage="1" showErrorMessage="1" xr:uid="{F02CB335-3FA9-46AA-AD37-110897FB1440}">
          <x14:formula1>
            <xm:f>Lookups!$E$2:$E$3</xm:f>
          </x14:formula1>
          <xm:sqref>F19:F83 F1:F17 F109:F117 F102:F106 F300 F308 F313 F315 F191:F217 F85:F100 F219:F284 F119:F120 F122:F127 F129:F139 F141:F142 F144 F146:F148 F150:F183 F185:F189 F324:F1048576</xm:sqref>
        </x14:dataValidation>
        <x14:dataValidation type="list" allowBlank="1" showInputMessage="1" showErrorMessage="1" xr:uid="{D05CD099-462A-4B3A-B5C7-40DD553B6581}">
          <x14:formula1>
            <xm:f>Lookups!$F$2:$F$3</xm:f>
          </x14:formula1>
          <xm:sqref>L2:O451 P477:AV1048576 P102:AV451 P453:AV469 U452:AV452 L453:O457 L452:S452 P1:AV100</xm:sqref>
        </x14:dataValidation>
        <x14:dataValidation type="list" allowBlank="1" showInputMessage="1" showErrorMessage="1" xr:uid="{CDA3BE48-7392-46B4-AE30-C212709C3C6F}">
          <x14:formula1>
            <xm:f>Lookups!$G$2:$G$4</xm:f>
          </x14:formula1>
          <xm:sqref>BD348 AW2:BC459</xm:sqref>
        </x14:dataValidation>
        <x14:dataValidation type="list" allowBlank="1" showInputMessage="1" showErrorMessage="1" xr:uid="{5BE11D7F-58BD-4F8C-AA46-C948D20F89A4}">
          <x14:formula1>
            <xm:f>Lookups!$K$2:$K$16</xm:f>
          </x14:formula1>
          <xm:sqref>K2:K1048576</xm:sqref>
        </x14:dataValidation>
        <x14:dataValidation type="list" allowBlank="1" showInputMessage="1" showErrorMessage="1" xr:uid="{8374969F-C500-49C3-B1AC-B3808F2F3A07}">
          <x14:formula1>
            <xm:f>Lookups!$O$2:$O$4</xm:f>
          </x14:formula1>
          <xm:sqref>BD2:BD347 BD349:BD1048576</xm:sqref>
        </x14:dataValidation>
        <x14:dataValidation type="list" allowBlank="1" showInputMessage="1" showErrorMessage="1" xr:uid="{6C5299A0-35FE-4250-8AAD-627A350A2BFB}">
          <x14:formula1>
            <xm:f>Lookups!$A$2:$A$6</xm:f>
          </x14:formula1>
          <xm:sqref>G1:G1048576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03FF-9FB7-4E3A-AE1E-8D958788A5F1}">
  <dimension ref="A1:AD93"/>
  <sheetViews>
    <sheetView workbookViewId="0">
      <selection activeCell="C4" sqref="C4"/>
    </sheetView>
  </sheetViews>
  <sheetFormatPr defaultRowHeight="14.5"/>
  <cols>
    <col min="1" max="1" width="42.1796875" customWidth="1"/>
    <col min="2" max="2" width="8.7265625" style="17"/>
    <col min="3" max="3" width="8.26953125" style="22" customWidth="1"/>
    <col min="5" max="6" width="14.7265625" style="17" customWidth="1"/>
    <col min="7" max="7" width="8.26953125" customWidth="1"/>
    <col min="8" max="11" width="14.7265625" style="17" customWidth="1"/>
    <col min="12" max="12" width="8.26953125" style="24" customWidth="1"/>
  </cols>
  <sheetData>
    <row r="1" spans="1:12">
      <c r="B1" s="19" t="s">
        <v>980</v>
      </c>
    </row>
    <row r="2" spans="1:12">
      <c r="A2" s="20" t="s">
        <v>981</v>
      </c>
      <c r="B2" s="17">
        <f>COUNTA(Metrics!$A$2:$A$457)</f>
        <v>456</v>
      </c>
    </row>
    <row r="3" spans="1:12">
      <c r="A3" s="20" t="s">
        <v>982</v>
      </c>
      <c r="B3" s="17">
        <f>COUNTIF(Metrics!$A$2:$A$457,"Duplicate")</f>
        <v>141</v>
      </c>
    </row>
    <row r="4" spans="1:12">
      <c r="A4" s="20" t="s">
        <v>983</v>
      </c>
      <c r="B4" s="18">
        <f>B2-B3</f>
        <v>315</v>
      </c>
    </row>
    <row r="5" spans="1:12">
      <c r="E5" s="25" t="s">
        <v>984</v>
      </c>
      <c r="H5" s="25" t="s">
        <v>984</v>
      </c>
    </row>
    <row r="6" spans="1:12">
      <c r="A6" s="20" t="s">
        <v>985</v>
      </c>
      <c r="C6" s="22" t="s">
        <v>986</v>
      </c>
      <c r="E6" s="17" t="s">
        <v>73</v>
      </c>
      <c r="F6" s="17" t="s">
        <v>102</v>
      </c>
      <c r="G6" s="22" t="s">
        <v>986</v>
      </c>
      <c r="H6" s="17" t="s">
        <v>77</v>
      </c>
      <c r="I6" s="17" t="s">
        <v>131</v>
      </c>
      <c r="J6" s="17" t="s">
        <v>933</v>
      </c>
      <c r="K6" s="17" t="s">
        <v>103</v>
      </c>
      <c r="L6" s="22" t="s">
        <v>986</v>
      </c>
    </row>
    <row r="7" spans="1:12">
      <c r="A7" s="21" t="s">
        <v>987</v>
      </c>
      <c r="B7" s="17">
        <f>COUNTIFS(Metrics!$A$2:$A$457,"&lt;&gt;Duplicate",Metrics!$C$2:$C$457,"&lt;&gt;n/a")</f>
        <v>267</v>
      </c>
      <c r="C7" s="23">
        <f>B7+B8</f>
        <v>315</v>
      </c>
      <c r="E7" s="17">
        <f>COUNTIFS(Metrics!$A$2:$A$457,"&lt;&gt;Duplicate",Metrics!$C$2:$C$457,"&lt;&gt;n/a",Metrics!$F$2:$F$457,E$6)</f>
        <v>260</v>
      </c>
      <c r="F7" s="17">
        <f>COUNTIFS(Metrics!$A$2:$A$457,"&lt;&gt;Duplicate",Metrics!$C$2:$C$457,"&lt;&gt;n/a",Metrics!$F$2:$F$457,F$6)</f>
        <v>7</v>
      </c>
      <c r="G7" s="24" t="str">
        <f>+IF(SUM(E7:F7)=B7,"Y","N")</f>
        <v>Y</v>
      </c>
    </row>
    <row r="8" spans="1:12">
      <c r="A8" s="21" t="s">
        <v>988</v>
      </c>
      <c r="B8" s="17">
        <f>COUNTIFS(Metrics!$A$2:$A$457,"&lt;&gt;Duplicate",Metrics!$C$2:$C$457,"n/a")</f>
        <v>48</v>
      </c>
      <c r="E8" s="17">
        <f>COUNTIFS(Metrics!$A$2:$A$457,"&lt;&gt;Duplicate",Metrics!$C$2:$C$457,"n/a",Metrics!$F$2:$F$457,E$6)</f>
        <v>40</v>
      </c>
      <c r="F8" s="17">
        <f>COUNTIFS(Metrics!$A$2:$A$457,"&lt;&gt;Duplicate",Metrics!$C$2:$C$457,"n/a",Metrics!$F$2:$F$457,F$6)</f>
        <v>8</v>
      </c>
      <c r="G8" s="24" t="str">
        <f>+IF(SUM(E8:F8)=B8,"Y","N")</f>
        <v>Y</v>
      </c>
    </row>
    <row r="10" spans="1:12">
      <c r="A10" s="21" t="s">
        <v>76</v>
      </c>
      <c r="B10" s="17">
        <f>COUNTIFS(Metrics!$A$2:$A$457,"&lt;&gt;Duplicate",Metrics!$I$2:$I$457,A10)</f>
        <v>267</v>
      </c>
      <c r="C10" s="23">
        <f>B10+B11</f>
        <v>315</v>
      </c>
      <c r="E10" s="17">
        <f>COUNTIFS(Metrics!$A$2:$A$457,"&lt;&gt;Duplicate",Metrics!$I$2:$I$457,$A10,Metrics!$F$2:$F$457,E$6)</f>
        <v>257</v>
      </c>
      <c r="F10" s="17">
        <f>COUNTIFS(Metrics!$A$2:$A$457,"&lt;&gt;Duplicate",Metrics!$I$2:$I$457,$A10,Metrics!$F$2:$F$457,F$6)</f>
        <v>10</v>
      </c>
      <c r="G10" s="24" t="str">
        <f>+IF(SUM(E10:F10)=B10,"Y","N")</f>
        <v>Y</v>
      </c>
    </row>
    <row r="11" spans="1:12">
      <c r="A11" s="21" t="s">
        <v>94</v>
      </c>
      <c r="B11" s="17">
        <f>COUNTIFS(Metrics!$A$2:$A$457,"&lt;&gt;Duplicate",Metrics!$I$2:$I$457,A11)</f>
        <v>48</v>
      </c>
      <c r="E11" s="17">
        <f>COUNTIFS(Metrics!$A$2:$A$457,"&lt;&gt;Duplicate",Metrics!$I$2:$I$457,$A11,Metrics!$F$2:$F$457,E$6)</f>
        <v>43</v>
      </c>
      <c r="F11" s="17">
        <f>COUNTIFS(Metrics!$A$2:$A$457,"&lt;&gt;Duplicate",Metrics!$I$2:$I$457,$A11,Metrics!$F$2:$F$457,F$6)</f>
        <v>5</v>
      </c>
      <c r="G11" s="24" t="str">
        <f>+IF(SUM(E11:F11)=B11,"Y","N")</f>
        <v>Y</v>
      </c>
    </row>
    <row r="12" spans="1:12">
      <c r="A12" s="21"/>
    </row>
    <row r="13" spans="1:12">
      <c r="A13" s="21" t="s">
        <v>77</v>
      </c>
      <c r="B13" s="17">
        <f>COUNTIFS(Metrics!$A$2:$A$457,"&lt;&gt;Duplicate",Metrics!$J$2:$J$457,A13)</f>
        <v>228</v>
      </c>
      <c r="C13" s="22">
        <f>B13+B14+B15+B16</f>
        <v>315</v>
      </c>
      <c r="E13" s="17">
        <f>COUNTIFS(Metrics!$A$2:$A$457,"&lt;&gt;Duplicate",Metrics!$J$2:$J$457,$A13,Metrics!$F$2:$F$457,E$6)</f>
        <v>222</v>
      </c>
      <c r="F13" s="17">
        <f>COUNTIFS(Metrics!$A$2:$A$457,"&lt;&gt;Duplicate",Metrics!$J$2:$J$457,$A13,Metrics!$F$2:$F$457,F$6)</f>
        <v>6</v>
      </c>
      <c r="G13" s="24" t="str">
        <f>+IF(SUM(E13:F13)=B13,"Y","N")</f>
        <v>Y</v>
      </c>
    </row>
    <row r="14" spans="1:12">
      <c r="A14" s="21" t="s">
        <v>131</v>
      </c>
      <c r="B14" s="17">
        <f>COUNTIFS(Metrics!$A$2:$A$457,"&lt;&gt;Duplicate",Metrics!$J$2:$J$457,A14)</f>
        <v>62</v>
      </c>
      <c r="E14" s="17">
        <f>COUNTIFS(Metrics!$A$2:$A$457,"&lt;&gt;Duplicate",Metrics!$J$2:$J$457,$A14,Metrics!$F$2:$F$457,E$6)</f>
        <v>59</v>
      </c>
      <c r="F14" s="17">
        <f>COUNTIFS(Metrics!$A$2:$A$457,"&lt;&gt;Duplicate",Metrics!$J$2:$J$457,$A14,Metrics!$F$2:$F$457,F$6)</f>
        <v>3</v>
      </c>
      <c r="G14" s="24" t="str">
        <f t="shared" ref="G14:G16" si="0">+IF(SUM(E14:F14)=B14,"Y","N")</f>
        <v>Y</v>
      </c>
    </row>
    <row r="15" spans="1:12">
      <c r="A15" s="21" t="s">
        <v>933</v>
      </c>
      <c r="B15" s="17">
        <f>COUNTIFS(Metrics!$A$2:$A$457,"&lt;&gt;Duplicate",Metrics!$J$2:$J$457,A15)</f>
        <v>23</v>
      </c>
      <c r="E15" s="17">
        <f>COUNTIFS(Metrics!$A$2:$A$457,"&lt;&gt;Duplicate",Metrics!$J$2:$J$457,$A15,Metrics!$F$2:$F$457,E$6)</f>
        <v>19</v>
      </c>
      <c r="F15" s="17">
        <f>COUNTIFS(Metrics!$A$2:$A$457,"&lt;&gt;Duplicate",Metrics!$J$2:$J$457,$A15,Metrics!$F$2:$F$457,F$6)</f>
        <v>4</v>
      </c>
      <c r="G15" s="24" t="str">
        <f t="shared" si="0"/>
        <v>Y</v>
      </c>
    </row>
    <row r="16" spans="1:12">
      <c r="A16" s="21" t="s">
        <v>103</v>
      </c>
      <c r="B16" s="17">
        <f>COUNTIFS(Metrics!$A$2:$A$457,"&lt;&gt;Duplicate",Metrics!$J$2:$J$457,A16)</f>
        <v>2</v>
      </c>
      <c r="E16" s="17">
        <f>COUNTIFS(Metrics!$A$2:$A$457,"&lt;&gt;Duplicate",Metrics!$J$2:$J$457,$A16,Metrics!$F$2:$F$457,E$6)</f>
        <v>0</v>
      </c>
      <c r="F16" s="17">
        <f>COUNTIFS(Metrics!$A$2:$A$457,"&lt;&gt;Duplicate",Metrics!$J$2:$J$457,$A16,Metrics!$F$2:$F$457,F$6)</f>
        <v>2</v>
      </c>
      <c r="G16" s="24" t="str">
        <f t="shared" si="0"/>
        <v>Y</v>
      </c>
    </row>
    <row r="18" spans="1:12">
      <c r="A18" s="21" t="s">
        <v>73</v>
      </c>
      <c r="B18" s="17">
        <f>COUNTIFS(Metrics!$A$2:$A$457,"&lt;&gt;Duplicate",Metrics!$F$2:$F$457,A18)</f>
        <v>300</v>
      </c>
      <c r="C18" s="23">
        <f>B18+B19</f>
        <v>315</v>
      </c>
    </row>
    <row r="19" spans="1:12">
      <c r="A19" s="21" t="s">
        <v>102</v>
      </c>
      <c r="B19" s="17">
        <f>COUNTIFS(Metrics!$A$2:$A$457,"&lt;&gt;Duplicate",Metrics!$F$2:$F$457,A19)</f>
        <v>15</v>
      </c>
    </row>
    <row r="21" spans="1:12">
      <c r="A21" s="21" t="s">
        <v>150</v>
      </c>
      <c r="B21" s="17">
        <f>COUNTIFS(Metrics!$A$2:$A$457,"&lt;&gt;Duplicate",Metrics!$G$2:$G$457,A21)</f>
        <v>27</v>
      </c>
      <c r="C21" s="22">
        <f>B21+B22+B23+B24+B25</f>
        <v>315</v>
      </c>
      <c r="H21" s="17">
        <f>COUNTIFS(Metrics!$A$2:$A$457,"&lt;&gt;Duplicate",Metrics!$G$2:$G$457,$A21,Metrics!$J$2:$J$457,H$6)</f>
        <v>26</v>
      </c>
      <c r="I21" s="17">
        <f>COUNTIFS(Metrics!$A$2:$A$457,"&lt;&gt;Duplicate",Metrics!$G$2:$G$457,$A21,Metrics!$J$2:$J$457,I$6)</f>
        <v>1</v>
      </c>
      <c r="J21" s="17">
        <f>COUNTIFS(Metrics!$A$2:$A$457,"&lt;&gt;Duplicate",Metrics!$G$2:$G$457,$A21,Metrics!$J$2:$J$457,J$6)</f>
        <v>0</v>
      </c>
      <c r="K21" s="17">
        <f>COUNTIFS(Metrics!$A$2:$A$457,"&lt;&gt;Duplicate",Metrics!$G$2:$G$457,$A21,Metrics!$J$2:$J$457,K$6)</f>
        <v>0</v>
      </c>
      <c r="L21" s="24" t="str">
        <f>+IF(SUM(H21:K21)=B21,"Y","N")</f>
        <v>Y</v>
      </c>
    </row>
    <row r="22" spans="1:12">
      <c r="A22" s="21" t="s">
        <v>74</v>
      </c>
      <c r="B22" s="17">
        <f>COUNTIFS(Metrics!$A$2:$A$457,"&lt;&gt;Duplicate",Metrics!$G$2:$G$457,A22)</f>
        <v>209</v>
      </c>
      <c r="H22" s="17">
        <f>COUNTIFS(Metrics!$A$2:$A$457,"&lt;&gt;Duplicate",Metrics!$G$2:$G$457,$A22,Metrics!$J$2:$J$457,H$6)</f>
        <v>151</v>
      </c>
      <c r="I22" s="17">
        <f>COUNTIFS(Metrics!$A$2:$A$457,"&lt;&gt;Duplicate",Metrics!$G$2:$G$457,$A22,Metrics!$J$2:$J$457,I$6)</f>
        <v>37</v>
      </c>
      <c r="J22" s="17">
        <f>COUNTIFS(Metrics!$A$2:$A$457,"&lt;&gt;Duplicate",Metrics!$G$2:$G$457,$A22,Metrics!$J$2:$J$457,J$6)</f>
        <v>20</v>
      </c>
      <c r="K22" s="17">
        <f>COUNTIFS(Metrics!$A$2:$A$457,"&lt;&gt;Duplicate",Metrics!$G$2:$G$457,$A22,Metrics!$J$2:$J$457,K$6)</f>
        <v>1</v>
      </c>
      <c r="L22" s="24" t="str">
        <f t="shared" ref="L22:L25" si="1">+IF(SUM(H22:K22)=B22,"Y","N")</f>
        <v>Y</v>
      </c>
    </row>
    <row r="23" spans="1:12">
      <c r="A23" s="21" t="s">
        <v>159</v>
      </c>
      <c r="B23" s="17">
        <f>COUNTIFS(Metrics!$A$2:$A$457,"&lt;&gt;Duplicate",Metrics!$G$2:$G$457,A23)</f>
        <v>4</v>
      </c>
      <c r="H23" s="17">
        <f>COUNTIFS(Metrics!$A$2:$A$457,"&lt;&gt;Duplicate",Metrics!$G$2:$G$457,$A23,Metrics!$J$2:$J$457,H$6)</f>
        <v>1</v>
      </c>
      <c r="I23" s="17">
        <f>COUNTIFS(Metrics!$A$2:$A$457,"&lt;&gt;Duplicate",Metrics!$G$2:$G$457,$A23,Metrics!$J$2:$J$457,I$6)</f>
        <v>3</v>
      </c>
      <c r="J23" s="17">
        <f>COUNTIFS(Metrics!$A$2:$A$457,"&lt;&gt;Duplicate",Metrics!$G$2:$G$457,$A23,Metrics!$J$2:$J$457,J$6)</f>
        <v>0</v>
      </c>
      <c r="K23" s="17">
        <f>COUNTIFS(Metrics!$A$2:$A$457,"&lt;&gt;Duplicate",Metrics!$G$2:$G$457,$A23,Metrics!$J$2:$J$457,K$6)</f>
        <v>0</v>
      </c>
      <c r="L23" s="24" t="str">
        <f t="shared" si="1"/>
        <v>Y</v>
      </c>
    </row>
    <row r="24" spans="1:12">
      <c r="A24" s="21" t="s">
        <v>384</v>
      </c>
      <c r="B24" s="17">
        <f>COUNTIFS(Metrics!$A$2:$A$457,"&lt;&gt;Duplicate",Metrics!$G$2:$G$457,A24)</f>
        <v>44</v>
      </c>
      <c r="H24" s="17">
        <f>COUNTIFS(Metrics!$A$2:$A$457,"&lt;&gt;Duplicate",Metrics!$G$2:$G$457,$A24,Metrics!$J$2:$J$457,H$6)</f>
        <v>34</v>
      </c>
      <c r="I24" s="17">
        <f>COUNTIFS(Metrics!$A$2:$A$457,"&lt;&gt;Duplicate",Metrics!$G$2:$G$457,$A24,Metrics!$J$2:$J$457,I$6)</f>
        <v>10</v>
      </c>
      <c r="J24" s="17">
        <f>COUNTIFS(Metrics!$A$2:$A$457,"&lt;&gt;Duplicate",Metrics!$G$2:$G$457,$A24,Metrics!$J$2:$J$457,J$6)</f>
        <v>0</v>
      </c>
      <c r="K24" s="17">
        <f>COUNTIFS(Metrics!$A$2:$A$457,"&lt;&gt;Duplicate",Metrics!$G$2:$G$457,$A24,Metrics!$J$2:$J$457,K$6)</f>
        <v>0</v>
      </c>
      <c r="L24" s="24" t="str">
        <f t="shared" si="1"/>
        <v>Y</v>
      </c>
    </row>
    <row r="25" spans="1:12">
      <c r="A25" s="21" t="s">
        <v>93</v>
      </c>
      <c r="B25" s="17">
        <f>COUNTIFS(Metrics!$A$2:$A$457,"&lt;&gt;Duplicate",Metrics!$G$2:$G$457,A25)</f>
        <v>31</v>
      </c>
      <c r="H25" s="17">
        <f>COUNTIFS(Metrics!$A$2:$A$457,"&lt;&gt;Duplicate",Metrics!$G$2:$G$457,$A25,Metrics!$J$2:$J$457,H$6)</f>
        <v>16</v>
      </c>
      <c r="I25" s="17">
        <f>COUNTIFS(Metrics!$A$2:$A$457,"&lt;&gt;Duplicate",Metrics!$G$2:$G$457,$A25,Metrics!$J$2:$J$457,I$6)</f>
        <v>11</v>
      </c>
      <c r="J25" s="17">
        <f>COUNTIFS(Metrics!$A$2:$A$457,"&lt;&gt;Duplicate",Metrics!$G$2:$G$457,$A25,Metrics!$J$2:$J$457,J$6)</f>
        <v>3</v>
      </c>
      <c r="K25" s="17">
        <f>COUNTIFS(Metrics!$A$2:$A$457,"&lt;&gt;Duplicate",Metrics!$G$2:$G$457,$A25,Metrics!$J$2:$J$457,K$6)</f>
        <v>1</v>
      </c>
      <c r="L25" s="24" t="str">
        <f t="shared" si="1"/>
        <v>Y</v>
      </c>
    </row>
    <row r="26" spans="1:12">
      <c r="A26" s="21"/>
    </row>
    <row r="27" spans="1:12">
      <c r="A27" s="21" t="s">
        <v>75</v>
      </c>
      <c r="B27" s="17">
        <f>COUNTIFS(Metrics!$A$2:$A$457,"&lt;&gt;Duplicate",Metrics!$H$2:$H$457,A27)</f>
        <v>157</v>
      </c>
      <c r="C27" s="22">
        <f>B27+B28+B29+B30</f>
        <v>315</v>
      </c>
    </row>
    <row r="28" spans="1:12">
      <c r="A28" s="21" t="s">
        <v>88</v>
      </c>
      <c r="B28" s="17">
        <f>COUNTIFS(Metrics!$A$2:$A$457,"&lt;&gt;Duplicate",Metrics!$H$2:$H$457,A28)</f>
        <v>37</v>
      </c>
    </row>
    <row r="29" spans="1:12">
      <c r="A29" s="21" t="s">
        <v>92</v>
      </c>
      <c r="B29" s="17">
        <f>COUNTIFS(Metrics!$A$2:$A$457,"&lt;&gt;Duplicate",Metrics!$H$2:$H$457,A29)</f>
        <v>14</v>
      </c>
    </row>
    <row r="30" spans="1:12">
      <c r="A30" s="21" t="s">
        <v>93</v>
      </c>
      <c r="B30" s="17">
        <f>COUNTIFS(Metrics!$A$2:$A$457,"&lt;&gt;Duplicate",Metrics!$H$2:$H$457,A30)</f>
        <v>107</v>
      </c>
    </row>
    <row r="31" spans="1:12">
      <c r="A31" s="21"/>
    </row>
    <row r="32" spans="1:12">
      <c r="A32" s="21" t="s">
        <v>23</v>
      </c>
      <c r="B32" s="17">
        <f>COUNTIFS(Metrics!$A$2:$A$457,"&lt;&gt;Duplicate",Metrics!$L$2:$L$457,"X")</f>
        <v>224</v>
      </c>
      <c r="C32" s="22">
        <f>B32+B33+B34+B35</f>
        <v>517</v>
      </c>
      <c r="H32" s="17">
        <f>COUNTIFS(Metrics!$A$2:$A$457,"&lt;&gt;Duplicate",Metrics!$L$2:$L$457,"X",Metrics!$J$2:$J$457,H$6)</f>
        <v>163</v>
      </c>
      <c r="I32" s="17">
        <f>COUNTIFS(Metrics!$A$2:$A$457,"&lt;&gt;Duplicate",Metrics!$L$2:$L$457,"X",Metrics!$J$2:$J$457,I$6)</f>
        <v>37</v>
      </c>
      <c r="J32" s="17">
        <f>COUNTIFS(Metrics!$A$2:$A$457,"&lt;&gt;Duplicate",Metrics!$L$2:$L$457,"X",Metrics!$J$2:$J$457,J$6)</f>
        <v>22</v>
      </c>
      <c r="K32" s="17">
        <f>COUNTIFS(Metrics!$A$2:$A$457,"&lt;&gt;Duplicate",Metrics!$L$2:$L$457,"X",Metrics!$J$2:$J$457,K$6)</f>
        <v>2</v>
      </c>
      <c r="L32" s="24" t="str">
        <f t="shared" ref="L32:L40" si="2">+IF(SUM(H32:K32)=B32,"Y","N")</f>
        <v>Y</v>
      </c>
    </row>
    <row r="33" spans="1:12">
      <c r="A33" s="21" t="s">
        <v>22</v>
      </c>
      <c r="B33" s="17">
        <f>COUNTIFS(Metrics!$A$2:$A$457,"&lt;&gt;Duplicate",Metrics!$M$2:$M$457,"X")</f>
        <v>197</v>
      </c>
      <c r="H33" s="17">
        <f>COUNTIFS(Metrics!$A$2:$A$457,"&lt;&gt;Duplicate",Metrics!$M$2:$M$457,"X",Metrics!$J$2:$J$457,H$6)</f>
        <v>135</v>
      </c>
      <c r="I33" s="17">
        <f>COUNTIFS(Metrics!$A$2:$A$457,"&lt;&gt;Duplicate",Metrics!$M$2:$M$457,"X",Metrics!$J$2:$J$457,I$6)</f>
        <v>38</v>
      </c>
      <c r="J33" s="17">
        <f>COUNTIFS(Metrics!$A$2:$A$457,"&lt;&gt;Duplicate",Metrics!$M$2:$M$457,"X",Metrics!$J$2:$J$457,J$6)</f>
        <v>22</v>
      </c>
      <c r="K33" s="17">
        <f>COUNTIFS(Metrics!$A$2:$A$457,"&lt;&gt;Duplicate",Metrics!$M$2:$M$457,"X",Metrics!$J$2:$J$457,K$6)</f>
        <v>2</v>
      </c>
      <c r="L33" s="24" t="str">
        <f t="shared" si="2"/>
        <v>Y</v>
      </c>
    </row>
    <row r="34" spans="1:12">
      <c r="A34" s="21" t="s">
        <v>24</v>
      </c>
      <c r="B34" s="17">
        <f>COUNTIFS(Metrics!$A$2:$A$457,"&lt;&gt;Duplicate",Metrics!$N$2:$N$457,"X")</f>
        <v>59</v>
      </c>
      <c r="H34" s="17">
        <f>COUNTIFS(Metrics!$A$2:$A$457,"&lt;&gt;Duplicate",Metrics!$N$2:$N$457,"X",Metrics!$J$2:$J$457,H$6)</f>
        <v>39</v>
      </c>
      <c r="I34" s="17">
        <f>COUNTIFS(Metrics!$A$2:$A$457,"&lt;&gt;Duplicate",Metrics!$N$2:$N$457,"X",Metrics!$J$2:$J$457,I$6)</f>
        <v>8</v>
      </c>
      <c r="J34" s="17">
        <f>COUNTIFS(Metrics!$A$2:$A$457,"&lt;&gt;Duplicate",Metrics!$N$2:$N$457,"X",Metrics!$J$2:$J$457,J$6)</f>
        <v>11</v>
      </c>
      <c r="K34" s="17">
        <f>COUNTIFS(Metrics!$A$2:$A$457,"&lt;&gt;Duplicate",Metrics!$N$2:$N$457,"X",Metrics!$J$2:$J$457,K$6)</f>
        <v>1</v>
      </c>
      <c r="L34" s="24" t="str">
        <f t="shared" si="2"/>
        <v>Y</v>
      </c>
    </row>
    <row r="35" spans="1:12">
      <c r="A35" s="21" t="s">
        <v>989</v>
      </c>
      <c r="B35" s="17">
        <f>COUNTIFS(Metrics!$A$2:$A$457,"&lt;&gt;Duplicate",Metrics!$O$2:$O$457,"X")</f>
        <v>37</v>
      </c>
      <c r="H35" s="17">
        <f>COUNTIFS(Metrics!$A$2:$A$457,"&lt;&gt;Duplicate",Metrics!$O$2:$O$457,"X",Metrics!$J$2:$J$457,H$6)</f>
        <v>30</v>
      </c>
      <c r="I35" s="17">
        <f>COUNTIFS(Metrics!$A$2:$A$457,"&lt;&gt;Duplicate",Metrics!$O$2:$O$457,"X",Metrics!$J$2:$J$457,I$6)</f>
        <v>3</v>
      </c>
      <c r="J35" s="17">
        <f>COUNTIFS(Metrics!$A$2:$A$457,"&lt;&gt;Duplicate",Metrics!$O$2:$O$457,"X",Metrics!$J$2:$J$457,J$6)</f>
        <v>4</v>
      </c>
      <c r="K35" s="17">
        <f>COUNTIFS(Metrics!$A$2:$A$457,"&lt;&gt;Duplicate",Metrics!$O$2:$O$457,"X",Metrics!$J$2:$J$457,K$6)</f>
        <v>0</v>
      </c>
      <c r="L35" s="24" t="str">
        <f t="shared" si="2"/>
        <v>Y</v>
      </c>
    </row>
    <row r="36" spans="1:12">
      <c r="A36" s="21"/>
    </row>
    <row r="37" spans="1:12">
      <c r="A37" s="21" t="s">
        <v>27</v>
      </c>
      <c r="B37" s="17">
        <f>COUNTIFS(Metrics!$A$2:$A$457,"&lt;&gt;Duplicate",Metrics!$P$2:$P$457,"X")</f>
        <v>86</v>
      </c>
      <c r="C37" s="22">
        <f>B37+B38+B39+B40</f>
        <v>461</v>
      </c>
      <c r="H37" s="17">
        <f>COUNTIFS(Metrics!$A$2:$A$457,"&lt;&gt;Duplicate",Metrics!$P$2:$P$457,"X",Metrics!$J$2:$J$457,H$6)</f>
        <v>60</v>
      </c>
      <c r="I37" s="17">
        <f>COUNTIFS(Metrics!$A$2:$A$457,"&lt;&gt;Duplicate",Metrics!$P$2:$P$457,"X",Metrics!$J$2:$J$457,I$6)</f>
        <v>17</v>
      </c>
      <c r="J37" s="17">
        <f>COUNTIFS(Metrics!$A$2:$A$457,"&lt;&gt;Duplicate",Metrics!$P$2:$P$457,"X",Metrics!$J$2:$J$457,J$6)</f>
        <v>8</v>
      </c>
      <c r="K37" s="17">
        <f>COUNTIFS(Metrics!$A$2:$A$457,"&lt;&gt;Duplicate",Metrics!$P$2:$P$457,"X",Metrics!$J$2:$J$457,K$6)</f>
        <v>1</v>
      </c>
      <c r="L37" s="24" t="str">
        <f t="shared" si="2"/>
        <v>Y</v>
      </c>
    </row>
    <row r="38" spans="1:12">
      <c r="A38" s="21" t="s">
        <v>28</v>
      </c>
      <c r="B38" s="17">
        <f>COUNTIFS(Metrics!$A$2:$A$457,"&lt;&gt;Duplicate",Metrics!$Q$2:$Q$457,"X")</f>
        <v>166</v>
      </c>
      <c r="H38" s="17">
        <f>COUNTIFS(Metrics!$A$2:$A$457,"&lt;&gt;Duplicate",Metrics!$Q$2:$Q$457,"X",Metrics!$J$2:$J$457,H$6)</f>
        <v>108</v>
      </c>
      <c r="I38" s="17">
        <f>COUNTIFS(Metrics!$A$2:$A$457,"&lt;&gt;Duplicate",Metrics!$Q$2:$Q$457,"X",Metrics!$J$2:$J$457,I$6)</f>
        <v>42</v>
      </c>
      <c r="J38" s="17">
        <f>COUNTIFS(Metrics!$A$2:$A$457,"&lt;&gt;Duplicate",Metrics!$Q$2:$Q$457,"X",Metrics!$J$2:$J$457,J$6)</f>
        <v>15</v>
      </c>
      <c r="K38" s="17">
        <f>COUNTIFS(Metrics!$A$2:$A$457,"&lt;&gt;Duplicate",Metrics!$Q$2:$Q$457,"X",Metrics!$J$2:$J$457,K$6)</f>
        <v>1</v>
      </c>
      <c r="L38" s="24" t="str">
        <f t="shared" si="2"/>
        <v>Y</v>
      </c>
    </row>
    <row r="39" spans="1:12">
      <c r="A39" s="21" t="s">
        <v>29</v>
      </c>
      <c r="B39" s="17">
        <f>COUNTIFS(Metrics!$A$2:$A$457,"&lt;&gt;Duplicate",Metrics!$R$2:$R$457,"X")</f>
        <v>136</v>
      </c>
      <c r="H39" s="17">
        <f>COUNTIFS(Metrics!$A$2:$A$457,"&lt;&gt;Duplicate",Metrics!$R$2:$R$457,"X",Metrics!$J$2:$J$457,H$6)</f>
        <v>101</v>
      </c>
      <c r="I39" s="17">
        <f>COUNTIFS(Metrics!$A$2:$A$457,"&lt;&gt;Duplicate",Metrics!$R$2:$R$457,"X",Metrics!$J$2:$J$457,I$6)</f>
        <v>26</v>
      </c>
      <c r="J39" s="17">
        <f>COUNTIFS(Metrics!$A$2:$A$457,"&lt;&gt;Duplicate",Metrics!$R$2:$R$457,"X",Metrics!$J$2:$J$457,J$6)</f>
        <v>8</v>
      </c>
      <c r="K39" s="17">
        <f>COUNTIFS(Metrics!$A$2:$A$457,"&lt;&gt;Duplicate",Metrics!$R$2:$R$457,"X",Metrics!$J$2:$J$457,K$6)</f>
        <v>1</v>
      </c>
      <c r="L39" s="24" t="str">
        <f t="shared" si="2"/>
        <v>Y</v>
      </c>
    </row>
    <row r="40" spans="1:12">
      <c r="A40" s="21" t="s">
        <v>30</v>
      </c>
      <c r="B40" s="17">
        <f>COUNTIFS(Metrics!$A$2:$A$457,"&lt;&gt;Duplicate",Metrics!$S$2:$S$457,"X")</f>
        <v>73</v>
      </c>
      <c r="H40" s="17">
        <f>COUNTIFS(Metrics!$A$2:$A$457,"&lt;&gt;Duplicate",Metrics!$S$2:$S$457,"X",Metrics!$J$2:$J$457,H$6)</f>
        <v>47</v>
      </c>
      <c r="I40" s="17">
        <f>COUNTIFS(Metrics!$A$2:$A$457,"&lt;&gt;Duplicate",Metrics!$S$2:$S$457,"X",Metrics!$J$2:$J$457,I$6)</f>
        <v>20</v>
      </c>
      <c r="J40" s="17">
        <f>COUNTIFS(Metrics!$A$2:$A$457,"&lt;&gt;Duplicate",Metrics!$S$2:$S$457,"X",Metrics!$J$2:$J$457,J$6)</f>
        <v>5</v>
      </c>
      <c r="K40" s="17">
        <f>COUNTIFS(Metrics!$A$2:$A$457,"&lt;&gt;Duplicate",Metrics!$S$2:$S$457,"X",Metrics!$J$2:$J$457,K$6)</f>
        <v>1</v>
      </c>
      <c r="L40" s="24" t="str">
        <f t="shared" si="2"/>
        <v>Y</v>
      </c>
    </row>
    <row r="41" spans="1:12">
      <c r="A41" s="21"/>
    </row>
    <row r="42" spans="1:12">
      <c r="A42" s="21"/>
    </row>
    <row r="43" spans="1:12">
      <c r="A43" s="21" t="s">
        <v>132</v>
      </c>
      <c r="B43" s="17">
        <f>COUNTIFS(Metrics!$A$2:$A$457,"&lt;&gt;Duplicate",Metrics!$K$2:$K$457,$A43)</f>
        <v>27</v>
      </c>
      <c r="C43" s="22">
        <f>SUM(B43:B58)</f>
        <v>315</v>
      </c>
      <c r="H43" s="17">
        <f>COUNTIFS(Metrics!$A$2:$A$457,"&lt;&gt;Duplicate",Metrics!$K$2:$K$457,$A43,Metrics!$J$2:$J$457,H$6)</f>
        <v>12</v>
      </c>
      <c r="I43" s="17">
        <f>COUNTIFS(Metrics!$A$2:$A$457,"&lt;&gt;Duplicate",Metrics!$K$2:$K$457,$A43,Metrics!$J$2:$J$457,I$6)</f>
        <v>15</v>
      </c>
      <c r="J43" s="17">
        <f>COUNTIFS(Metrics!$A$2:$A$457,"&lt;&gt;Duplicate",Metrics!$K$2:$K$457,$A43,Metrics!$J$2:$J$457,J$6)</f>
        <v>0</v>
      </c>
      <c r="K43" s="17">
        <f>COUNTIFS(Metrics!$A$2:$A$457,"&lt;&gt;Duplicate",Metrics!$K$2:$K$457,$A43,Metrics!$J$2:$J$457,K$6)</f>
        <v>0</v>
      </c>
      <c r="L43" s="24" t="str">
        <f t="shared" ref="L43:L57" si="3">+IF(SUM(H43:K43)=B43,"Y","N")</f>
        <v>Y</v>
      </c>
    </row>
    <row r="44" spans="1:12">
      <c r="A44" s="21" t="s">
        <v>160</v>
      </c>
      <c r="B44" s="17">
        <f>COUNTIFS(Metrics!$A$2:$A$457,"&lt;&gt;Duplicate",Metrics!$K$2:$K$457,A44)</f>
        <v>67</v>
      </c>
      <c r="H44" s="17">
        <f>COUNTIFS(Metrics!$A$2:$A$457,"&lt;&gt;Duplicate",Metrics!$K$2:$K$457,$A44,Metrics!$J$2:$J$457,H$6)</f>
        <v>59</v>
      </c>
      <c r="I44" s="17">
        <f>COUNTIFS(Metrics!$A$2:$A$457,"&lt;&gt;Duplicate",Metrics!$K$2:$K$457,$A44,Metrics!$J$2:$J$457,I$6)</f>
        <v>8</v>
      </c>
      <c r="J44" s="17">
        <f>COUNTIFS(Metrics!$A$2:$A$457,"&lt;&gt;Duplicate",Metrics!$K$2:$K$457,$A44,Metrics!$J$2:$J$457,J$6)</f>
        <v>0</v>
      </c>
      <c r="K44" s="17">
        <f>COUNTIFS(Metrics!$A$2:$A$457,"&lt;&gt;Duplicate",Metrics!$K$2:$K$457,$A44,Metrics!$J$2:$J$457,K$6)</f>
        <v>0</v>
      </c>
      <c r="L44" s="24" t="str">
        <f t="shared" si="3"/>
        <v>Y</v>
      </c>
    </row>
    <row r="45" spans="1:12">
      <c r="A45" s="21" t="s">
        <v>78</v>
      </c>
      <c r="B45" s="17">
        <f>COUNTIFS(Metrics!$A$2:$A$457,"&lt;&gt;Duplicate",Metrics!$K$2:$K$457,A45)</f>
        <v>71</v>
      </c>
      <c r="H45" s="17">
        <f>COUNTIFS(Metrics!$A$2:$A$457,"&lt;&gt;Duplicate",Metrics!$K$2:$K$457,$A45,Metrics!$J$2:$J$457,H$6)</f>
        <v>63</v>
      </c>
      <c r="I45" s="17">
        <f>COUNTIFS(Metrics!$A$2:$A$457,"&lt;&gt;Duplicate",Metrics!$K$2:$K$457,$A45,Metrics!$J$2:$J$457,I$6)</f>
        <v>7</v>
      </c>
      <c r="J45" s="17">
        <f>COUNTIFS(Metrics!$A$2:$A$457,"&lt;&gt;Duplicate",Metrics!$K$2:$K$457,$A45,Metrics!$J$2:$J$457,J$6)</f>
        <v>1</v>
      </c>
      <c r="K45" s="17">
        <f>COUNTIFS(Metrics!$A$2:$A$457,"&lt;&gt;Duplicate",Metrics!$K$2:$K$457,$A45,Metrics!$J$2:$J$457,K$6)</f>
        <v>0</v>
      </c>
      <c r="L45" s="24" t="str">
        <f t="shared" si="3"/>
        <v>Y</v>
      </c>
    </row>
    <row r="46" spans="1:12">
      <c r="A46" s="21" t="s">
        <v>114</v>
      </c>
      <c r="B46" s="17">
        <f>COUNTIFS(Metrics!$A$2:$A$457,"&lt;&gt;Duplicate",Metrics!$K$2:$K$457,A46)</f>
        <v>15</v>
      </c>
      <c r="H46" s="17">
        <f>COUNTIFS(Metrics!$A$2:$A$457,"&lt;&gt;Duplicate",Metrics!$K$2:$K$457,$A46,Metrics!$J$2:$J$457,H$6)</f>
        <v>8</v>
      </c>
      <c r="I46" s="17">
        <f>COUNTIFS(Metrics!$A$2:$A$457,"&lt;&gt;Duplicate",Metrics!$K$2:$K$457,$A46,Metrics!$J$2:$J$457,I$6)</f>
        <v>2</v>
      </c>
      <c r="J46" s="17">
        <f>COUNTIFS(Metrics!$A$2:$A$457,"&lt;&gt;Duplicate",Metrics!$K$2:$K$457,$A46,Metrics!$J$2:$J$457,J$6)</f>
        <v>5</v>
      </c>
      <c r="K46" s="17">
        <f>COUNTIFS(Metrics!$A$2:$A$457,"&lt;&gt;Duplicate",Metrics!$K$2:$K$457,$A46,Metrics!$J$2:$J$457,K$6)</f>
        <v>0</v>
      </c>
      <c r="L46" s="24" t="str">
        <f t="shared" si="3"/>
        <v>Y</v>
      </c>
    </row>
    <row r="47" spans="1:12">
      <c r="A47" s="21" t="s">
        <v>426</v>
      </c>
      <c r="B47" s="17">
        <f>COUNTIFS(Metrics!$A$2:$A$457,"&lt;&gt;Duplicate",Metrics!$K$2:$K$457,A47)</f>
        <v>3</v>
      </c>
      <c r="H47" s="17">
        <f>COUNTIFS(Metrics!$A$2:$A$457,"&lt;&gt;Duplicate",Metrics!$K$2:$K$457,$A47,Metrics!$J$2:$J$457,H$6)</f>
        <v>0</v>
      </c>
      <c r="I47" s="17">
        <f>COUNTIFS(Metrics!$A$2:$A$457,"&lt;&gt;Duplicate",Metrics!$K$2:$K$457,$A47,Metrics!$J$2:$J$457,I$6)</f>
        <v>3</v>
      </c>
      <c r="J47" s="17">
        <f>COUNTIFS(Metrics!$A$2:$A$457,"&lt;&gt;Duplicate",Metrics!$K$2:$K$457,$A47,Metrics!$J$2:$J$457,J$6)</f>
        <v>0</v>
      </c>
      <c r="K47" s="17">
        <f>COUNTIFS(Metrics!$A$2:$A$457,"&lt;&gt;Duplicate",Metrics!$K$2:$K$457,$A47,Metrics!$J$2:$J$457,K$6)</f>
        <v>0</v>
      </c>
      <c r="L47" s="24" t="str">
        <f t="shared" si="3"/>
        <v>Y</v>
      </c>
    </row>
    <row r="48" spans="1:12">
      <c r="A48" s="21" t="s">
        <v>96</v>
      </c>
      <c r="B48" s="17">
        <f>COUNTIFS(Metrics!$A$2:$A$457,"&lt;&gt;Duplicate",Metrics!$K$2:$K$457,A48)</f>
        <v>10</v>
      </c>
      <c r="H48" s="17">
        <f>COUNTIFS(Metrics!$A$2:$A$457,"&lt;&gt;Duplicate",Metrics!$K$2:$K$457,$A48,Metrics!$J$2:$J$457,H$6)</f>
        <v>0</v>
      </c>
      <c r="I48" s="17">
        <f>COUNTIFS(Metrics!$A$2:$A$457,"&lt;&gt;Duplicate",Metrics!$K$2:$K$457,$A48,Metrics!$J$2:$J$457,I$6)</f>
        <v>2</v>
      </c>
      <c r="J48" s="17">
        <f>COUNTIFS(Metrics!$A$2:$A$457,"&lt;&gt;Duplicate",Metrics!$K$2:$K$457,$A48,Metrics!$J$2:$J$457,J$6)</f>
        <v>8</v>
      </c>
      <c r="K48" s="17">
        <f>COUNTIFS(Metrics!$A$2:$A$457,"&lt;&gt;Duplicate",Metrics!$K$2:$K$457,$A48,Metrics!$J$2:$J$457,K$6)</f>
        <v>0</v>
      </c>
      <c r="L48" s="24" t="str">
        <f t="shared" si="3"/>
        <v>Y</v>
      </c>
    </row>
    <row r="49" spans="1:30">
      <c r="A49" s="21" t="s">
        <v>109</v>
      </c>
      <c r="B49" s="17">
        <f>COUNTIFS(Metrics!$A$2:$A$457,"&lt;&gt;Duplicate",Metrics!$K$2:$K$457,A49)</f>
        <v>33</v>
      </c>
      <c r="H49" s="17">
        <f>COUNTIFS(Metrics!$A$2:$A$457,"&lt;&gt;Duplicate",Metrics!$K$2:$K$457,$A49,Metrics!$J$2:$J$457,H$6)</f>
        <v>21</v>
      </c>
      <c r="I49" s="17">
        <f>COUNTIFS(Metrics!$A$2:$A$457,"&lt;&gt;Duplicate",Metrics!$K$2:$K$457,$A49,Metrics!$J$2:$J$457,I$6)</f>
        <v>12</v>
      </c>
      <c r="J49" s="17">
        <f>COUNTIFS(Metrics!$A$2:$A$457,"&lt;&gt;Duplicate",Metrics!$K$2:$K$457,$A49,Metrics!$J$2:$J$457,J$6)</f>
        <v>0</v>
      </c>
      <c r="K49" s="17">
        <f>COUNTIFS(Metrics!$A$2:$A$457,"&lt;&gt;Duplicate",Metrics!$K$2:$K$457,$A49,Metrics!$J$2:$J$457,K$6)</f>
        <v>0</v>
      </c>
      <c r="L49" s="24" t="str">
        <f t="shared" si="3"/>
        <v>Y</v>
      </c>
    </row>
    <row r="50" spans="1:30">
      <c r="A50" s="21" t="s">
        <v>24</v>
      </c>
      <c r="B50" s="17">
        <f>COUNTIFS(Metrics!$A$2:$A$457,"&lt;&gt;Duplicate",Metrics!$K$2:$K$457,A50)</f>
        <v>3</v>
      </c>
      <c r="H50" s="17">
        <f>COUNTIFS(Metrics!$A$2:$A$457,"&lt;&gt;Duplicate",Metrics!$K$2:$K$457,$A50,Metrics!$J$2:$J$457,H$6)</f>
        <v>0</v>
      </c>
      <c r="I50" s="17">
        <f>COUNTIFS(Metrics!$A$2:$A$457,"&lt;&gt;Duplicate",Metrics!$K$2:$K$457,$A50,Metrics!$J$2:$J$457,I$6)</f>
        <v>1</v>
      </c>
      <c r="J50" s="17">
        <f>COUNTIFS(Metrics!$A$2:$A$457,"&lt;&gt;Duplicate",Metrics!$K$2:$K$457,$A50,Metrics!$J$2:$J$457,J$6)</f>
        <v>2</v>
      </c>
      <c r="K50" s="17">
        <f>COUNTIFS(Metrics!$A$2:$A$457,"&lt;&gt;Duplicate",Metrics!$K$2:$K$457,$A50,Metrics!$J$2:$J$457,K$6)</f>
        <v>0</v>
      </c>
      <c r="L50" s="24" t="str">
        <f t="shared" si="3"/>
        <v>Y</v>
      </c>
    </row>
    <row r="51" spans="1:30">
      <c r="A51" s="21" t="s">
        <v>656</v>
      </c>
      <c r="B51" s="17">
        <f>COUNTIFS(Metrics!$A$2:$A$457,"&lt;&gt;Duplicate",Metrics!$K$2:$K$457,A51)</f>
        <v>9</v>
      </c>
      <c r="H51" s="17">
        <f>COUNTIFS(Metrics!$A$2:$A$457,"&lt;&gt;Duplicate",Metrics!$K$2:$K$457,$A51,Metrics!$J$2:$J$457,H$6)</f>
        <v>9</v>
      </c>
      <c r="I51" s="17">
        <f>COUNTIFS(Metrics!$A$2:$A$457,"&lt;&gt;Duplicate",Metrics!$K$2:$K$457,$A51,Metrics!$J$2:$J$457,I$6)</f>
        <v>0</v>
      </c>
      <c r="J51" s="17">
        <f>COUNTIFS(Metrics!$A$2:$A$457,"&lt;&gt;Duplicate",Metrics!$K$2:$K$457,$A51,Metrics!$J$2:$J$457,J$6)</f>
        <v>0</v>
      </c>
      <c r="K51" s="17">
        <f>COUNTIFS(Metrics!$A$2:$A$457,"&lt;&gt;Duplicate",Metrics!$K$2:$K$457,$A51,Metrics!$J$2:$J$457,K$6)</f>
        <v>0</v>
      </c>
      <c r="L51" s="24" t="str">
        <f t="shared" si="3"/>
        <v>Y</v>
      </c>
    </row>
    <row r="52" spans="1:30">
      <c r="A52" s="21" t="s">
        <v>125</v>
      </c>
      <c r="B52" s="17">
        <f>COUNTIFS(Metrics!$A$2:$A$457,"&lt;&gt;Duplicate",Metrics!$K$2:$K$457,A52)</f>
        <v>21</v>
      </c>
      <c r="H52" s="17">
        <f>COUNTIFS(Metrics!$A$2:$A$457,"&lt;&gt;Duplicate",Metrics!$K$2:$K$457,$A52,Metrics!$J$2:$J$457,H$6)</f>
        <v>11</v>
      </c>
      <c r="I52" s="17">
        <f>COUNTIFS(Metrics!$A$2:$A$457,"&lt;&gt;Duplicate",Metrics!$K$2:$K$457,$A52,Metrics!$J$2:$J$457,I$6)</f>
        <v>6</v>
      </c>
      <c r="J52" s="17">
        <f>COUNTIFS(Metrics!$A$2:$A$457,"&lt;&gt;Duplicate",Metrics!$K$2:$K$457,$A52,Metrics!$J$2:$J$457,J$6)</f>
        <v>3</v>
      </c>
      <c r="K52" s="17">
        <f>COUNTIFS(Metrics!$A$2:$A$457,"&lt;&gt;Duplicate",Metrics!$K$2:$K$457,$A52,Metrics!$J$2:$J$457,K$6)</f>
        <v>1</v>
      </c>
      <c r="L52" s="24" t="str">
        <f t="shared" si="3"/>
        <v>Y</v>
      </c>
    </row>
    <row r="53" spans="1:30">
      <c r="A53" s="21" t="s">
        <v>104</v>
      </c>
      <c r="B53" s="17">
        <f>COUNTIFS(Metrics!$A$2:$A$457,"&lt;&gt;Duplicate",Metrics!$K$2:$K$457,A53)</f>
        <v>3</v>
      </c>
      <c r="H53" s="17">
        <f>COUNTIFS(Metrics!$A$2:$A$457,"&lt;&gt;Duplicate",Metrics!$K$2:$K$457,$A53,Metrics!$J$2:$J$457,H$6)</f>
        <v>0</v>
      </c>
      <c r="I53" s="17">
        <f>COUNTIFS(Metrics!$A$2:$A$457,"&lt;&gt;Duplicate",Metrics!$K$2:$K$457,$A53,Metrics!$J$2:$J$457,I$6)</f>
        <v>1</v>
      </c>
      <c r="J53" s="17">
        <f>COUNTIFS(Metrics!$A$2:$A$457,"&lt;&gt;Duplicate",Metrics!$K$2:$K$457,$A53,Metrics!$J$2:$J$457,J$6)</f>
        <v>1</v>
      </c>
      <c r="K53" s="17">
        <f>COUNTIFS(Metrics!$A$2:$A$457,"&lt;&gt;Duplicate",Metrics!$K$2:$K$457,$A53,Metrics!$J$2:$J$457,K$6)</f>
        <v>1</v>
      </c>
      <c r="L53" s="24" t="str">
        <f t="shared" si="3"/>
        <v>Y</v>
      </c>
    </row>
    <row r="54" spans="1:30">
      <c r="A54" s="21" t="s">
        <v>629</v>
      </c>
      <c r="B54" s="17">
        <f>COUNTIFS(Metrics!$A$2:$A$457,"&lt;&gt;Duplicate",Metrics!$K$2:$K$457,A54)</f>
        <v>4</v>
      </c>
      <c r="H54" s="17">
        <f>COUNTIFS(Metrics!$A$2:$A$457,"&lt;&gt;Duplicate",Metrics!$K$2:$K$457,$A54,Metrics!$J$2:$J$457,H$6)</f>
        <v>2</v>
      </c>
      <c r="I54" s="17">
        <f>COUNTIFS(Metrics!$A$2:$A$457,"&lt;&gt;Duplicate",Metrics!$K$2:$K$457,$A54,Metrics!$J$2:$J$457,I$6)</f>
        <v>2</v>
      </c>
      <c r="J54" s="17">
        <f>COUNTIFS(Metrics!$A$2:$A$457,"&lt;&gt;Duplicate",Metrics!$K$2:$K$457,$A54,Metrics!$J$2:$J$457,J$6)</f>
        <v>0</v>
      </c>
      <c r="K54" s="17">
        <f>COUNTIFS(Metrics!$A$2:$A$457,"&lt;&gt;Duplicate",Metrics!$K$2:$K$457,$A54,Metrics!$J$2:$J$457,K$6)</f>
        <v>0</v>
      </c>
      <c r="L54" s="24" t="str">
        <f t="shared" si="3"/>
        <v>Y</v>
      </c>
    </row>
    <row r="55" spans="1:30">
      <c r="A55" s="21" t="s">
        <v>272</v>
      </c>
      <c r="B55" s="17">
        <f>COUNTIFS(Metrics!$A$2:$A$457,"&lt;&gt;Duplicate",Metrics!$K$2:$K$457,A55)</f>
        <v>7</v>
      </c>
      <c r="H55" s="17">
        <f>COUNTIFS(Metrics!$A$2:$A$457,"&lt;&gt;Duplicate",Metrics!$K$2:$K$457,$A55,Metrics!$J$2:$J$457,H$6)</f>
        <v>4</v>
      </c>
      <c r="I55" s="17">
        <f>COUNTIFS(Metrics!$A$2:$A$457,"&lt;&gt;Duplicate",Metrics!$K$2:$K$457,$A55,Metrics!$J$2:$J$457,I$6)</f>
        <v>1</v>
      </c>
      <c r="J55" s="17">
        <f>COUNTIFS(Metrics!$A$2:$A$457,"&lt;&gt;Duplicate",Metrics!$K$2:$K$457,$A55,Metrics!$J$2:$J$457,J$6)</f>
        <v>2</v>
      </c>
      <c r="K55" s="17">
        <f>COUNTIFS(Metrics!$A$2:$A$457,"&lt;&gt;Duplicate",Metrics!$K$2:$K$457,$A55,Metrics!$J$2:$J$457,K$6)</f>
        <v>0</v>
      </c>
      <c r="L55" s="24" t="str">
        <f t="shared" si="3"/>
        <v>Y</v>
      </c>
    </row>
    <row r="56" spans="1:30">
      <c r="A56" s="21" t="s">
        <v>934</v>
      </c>
      <c r="B56" s="17">
        <f>COUNTIFS(Metrics!$A$2:$A$457,"&lt;&gt;Duplicate",Metrics!$K$2:$K$457,A56)</f>
        <v>1</v>
      </c>
      <c r="H56" s="17">
        <f>COUNTIFS(Metrics!$A$2:$A$457,"&lt;&gt;Duplicate",Metrics!$K$2:$K$457,$A56,Metrics!$J$2:$J$457,H$6)</f>
        <v>0</v>
      </c>
      <c r="I56" s="17">
        <f>COUNTIFS(Metrics!$A$2:$A$457,"&lt;&gt;Duplicate",Metrics!$K$2:$K$457,$A56,Metrics!$J$2:$J$457,I$6)</f>
        <v>0</v>
      </c>
      <c r="J56" s="17">
        <f>COUNTIFS(Metrics!$A$2:$A$457,"&lt;&gt;Duplicate",Metrics!$K$2:$K$457,$A56,Metrics!$J$2:$J$457,J$6)</f>
        <v>1</v>
      </c>
      <c r="K56" s="17">
        <f>COUNTIFS(Metrics!$A$2:$A$457,"&lt;&gt;Duplicate",Metrics!$K$2:$K$457,$A56,Metrics!$J$2:$J$457,K$6)</f>
        <v>0</v>
      </c>
      <c r="L56" s="24" t="str">
        <f t="shared" si="3"/>
        <v>Y</v>
      </c>
    </row>
    <row r="57" spans="1:30">
      <c r="A57" s="21" t="s">
        <v>718</v>
      </c>
      <c r="B57" s="17">
        <f>COUNTIFS(Metrics!$A$2:$A$457,"&lt;&gt;Duplicate",Metrics!$K$2:$K$457,A57)</f>
        <v>1</v>
      </c>
      <c r="H57" s="17">
        <f>COUNTIFS(Metrics!$A$2:$A$457,"&lt;&gt;Duplicate",Metrics!$K$2:$K$457,$A57,Metrics!$J$2:$J$457,H$6)</f>
        <v>1</v>
      </c>
      <c r="I57" s="17">
        <f>COUNTIFS(Metrics!$A$2:$A$457,"&lt;&gt;Duplicate",Metrics!$K$2:$K$457,$A57,Metrics!$J$2:$J$457,I$6)</f>
        <v>0</v>
      </c>
      <c r="J57" s="17">
        <f>COUNTIFS(Metrics!$A$2:$A$457,"&lt;&gt;Duplicate",Metrics!$K$2:$K$457,$A57,Metrics!$J$2:$J$457,J$6)</f>
        <v>0</v>
      </c>
      <c r="K57" s="17">
        <f>COUNTIFS(Metrics!$A$2:$A$457,"&lt;&gt;Duplicate",Metrics!$K$2:$K$457,$A57,Metrics!$J$2:$J$457,K$6)</f>
        <v>0</v>
      </c>
      <c r="L57" s="24" t="str">
        <f t="shared" si="3"/>
        <v>Y</v>
      </c>
    </row>
    <row r="58" spans="1:30">
      <c r="A58" s="21" t="s">
        <v>136</v>
      </c>
      <c r="B58" s="17">
        <f>COUNTIFS(Metrics!$A$2:$A$457,"&lt;&gt;Duplicate",Metrics!$K$2:$K$457,A58)</f>
        <v>40</v>
      </c>
      <c r="H58" s="17">
        <f>COUNTIFS(Metrics!$A$2:$A$457,"&lt;&gt;Duplicate",Metrics!$K$2:$K$457,$A58,Metrics!$J$2:$J$457,H$6)</f>
        <v>38</v>
      </c>
      <c r="I58" s="17">
        <f>COUNTIFS(Metrics!$A$2:$A$457,"&lt;&gt;Duplicate",Metrics!$K$2:$K$457,$A58,Metrics!$J$2:$J$457,I$6)</f>
        <v>2</v>
      </c>
      <c r="J58" s="17">
        <f>COUNTIFS(Metrics!$A$2:$A$457,"&lt;&gt;Duplicate",Metrics!$K$2:$K$457,$A58,Metrics!$J$2:$J$457,J$6)</f>
        <v>0</v>
      </c>
      <c r="K58" s="17">
        <f>COUNTIFS(Metrics!$A$2:$A$457,"&lt;&gt;Duplicate",Metrics!$K$2:$K$457,$A58,Metrics!$J$2:$J$457,K$6)</f>
        <v>0</v>
      </c>
      <c r="L58" s="24" t="str">
        <f t="shared" ref="L58" si="4">+IF(SUM(H58:K58)=B58,"Y","N")</f>
        <v>Y</v>
      </c>
    </row>
    <row r="60" spans="1:30">
      <c r="E60" s="25" t="s">
        <v>984</v>
      </c>
      <c r="H60" s="25" t="s">
        <v>984</v>
      </c>
    </row>
    <row r="61" spans="1:30">
      <c r="A61" s="21" t="s">
        <v>990</v>
      </c>
      <c r="E61" s="17" t="s">
        <v>73</v>
      </c>
      <c r="F61" s="17" t="s">
        <v>102</v>
      </c>
      <c r="G61" s="22" t="s">
        <v>986</v>
      </c>
      <c r="H61" s="17" t="s">
        <v>77</v>
      </c>
      <c r="I61" s="17" t="s">
        <v>131</v>
      </c>
      <c r="J61" s="17" t="s">
        <v>933</v>
      </c>
      <c r="K61" s="17" t="s">
        <v>103</v>
      </c>
      <c r="L61" s="22" t="s">
        <v>986</v>
      </c>
      <c r="N61" t="s">
        <v>132</v>
      </c>
      <c r="O61" t="s">
        <v>160</v>
      </c>
      <c r="P61" t="s">
        <v>78</v>
      </c>
      <c r="Q61" t="s">
        <v>114</v>
      </c>
      <c r="R61" t="s">
        <v>426</v>
      </c>
      <c r="S61" t="s">
        <v>96</v>
      </c>
      <c r="T61" t="s">
        <v>109</v>
      </c>
      <c r="U61" t="s">
        <v>24</v>
      </c>
      <c r="V61" t="s">
        <v>656</v>
      </c>
      <c r="W61" t="s">
        <v>125</v>
      </c>
      <c r="X61" t="s">
        <v>104</v>
      </c>
      <c r="Y61" t="s">
        <v>629</v>
      </c>
      <c r="Z61" t="s">
        <v>272</v>
      </c>
      <c r="AA61" t="s">
        <v>934</v>
      </c>
      <c r="AB61" t="s">
        <v>718</v>
      </c>
      <c r="AC61" t="s">
        <v>136</v>
      </c>
      <c r="AD61" s="22" t="s">
        <v>986</v>
      </c>
    </row>
    <row r="62" spans="1:30">
      <c r="A62" t="s">
        <v>991</v>
      </c>
      <c r="B62" s="17">
        <f>COUNTIFS(Metrics!$A$2:$A$457,"&lt;&gt;Duplicate",Metrics!$AW$2:$AW$457,Lookups!$G$2)</f>
        <v>111</v>
      </c>
      <c r="C62" s="22">
        <f>SUM(B62:B64)</f>
        <v>315</v>
      </c>
      <c r="E62" s="17">
        <f>COUNTIFS(Metrics!$A$2:$A$457,"&lt;&gt;Duplicate",Metrics!$AW$2:$AW$457,Lookups!$G$2,Metrics!$F$2:$F$457,E$61)</f>
        <v>102</v>
      </c>
      <c r="F62" s="17">
        <f>COUNTIFS(Metrics!$A$2:$A$457,"&lt;&gt;Duplicate",Metrics!$AW$2:$AW$457,Lookups!$G$2,Metrics!$F$2:$F$457,F$61)</f>
        <v>9</v>
      </c>
      <c r="G62" s="24" t="str">
        <f>+IF(SUM(E62:F62)=B62,"Y","N")</f>
        <v>Y</v>
      </c>
      <c r="H62" s="17">
        <f>COUNTIFS(Metrics!$A$2:$A$457,"&lt;&gt;Duplicate",Metrics!$AW$2:$AW$457,Lookups!$G$2,Metrics!$J$2:$J$457,H$61)</f>
        <v>76</v>
      </c>
      <c r="I62" s="17">
        <f>COUNTIFS(Metrics!$A$2:$A$457,"&lt;&gt;Duplicate",Metrics!$AW$2:$AW$457,Lookups!$G$2,Metrics!$J$2:$J$457,I$61)</f>
        <v>22</v>
      </c>
      <c r="J62" s="17">
        <f>COUNTIFS(Metrics!$A$2:$A$457,"&lt;&gt;Duplicate",Metrics!$AW$2:$AW$457,Lookups!$G$2,Metrics!$J$2:$J$457,J$61)</f>
        <v>11</v>
      </c>
      <c r="K62" s="17">
        <f>COUNTIFS(Metrics!$A$2:$A$457,"&lt;&gt;Duplicate",Metrics!$AW$2:$AW$457,Lookups!$G$2,Metrics!$J$2:$J$457,K$61)</f>
        <v>2</v>
      </c>
      <c r="L62" s="24" t="str">
        <f>+IF(SUM(H62:K62)=B62,"Y","N")</f>
        <v>Y</v>
      </c>
      <c r="N62" s="17">
        <f>COUNTIFS(Metrics!$A$2:$A$457,"&lt;&gt;Duplicate",Metrics!$AW$2:$AW$457,Lookups!$G$2,Metrics!$K$2:$K$457,N$61)</f>
        <v>4</v>
      </c>
      <c r="O62" s="17">
        <f>COUNTIFS(Metrics!$A$2:$A$457,"&lt;&gt;Duplicate",Metrics!$AW$2:$AW$457,Lookups!$G$2,Metrics!$K$2:$K$457,O$61)</f>
        <v>16</v>
      </c>
      <c r="P62" s="17">
        <f>COUNTIFS(Metrics!$A$2:$A$457,"&lt;&gt;Duplicate",Metrics!$AW$2:$AW$457,Lookups!$G$2,Metrics!$K$2:$K$457,P$61)</f>
        <v>43</v>
      </c>
      <c r="Q62" s="17">
        <f>COUNTIFS(Metrics!$A$2:$A$457,"&lt;&gt;Duplicate",Metrics!$AW$2:$AW$457,Lookups!$G$2,Metrics!$K$2:$K$457,Q$61)</f>
        <v>6</v>
      </c>
      <c r="R62" s="17">
        <f>COUNTIFS(Metrics!$A$2:$A$457,"&lt;&gt;Duplicate",Metrics!$AW$2:$AW$457,Lookups!$G$2,Metrics!$K$2:$K$457,R$61)</f>
        <v>0</v>
      </c>
      <c r="S62" s="17">
        <f>COUNTIFS(Metrics!$A$2:$A$457,"&lt;&gt;Duplicate",Metrics!$AW$2:$AW$457,Lookups!$G$2,Metrics!$K$2:$K$457,S$61)</f>
        <v>7</v>
      </c>
      <c r="T62" s="17">
        <f>COUNTIFS(Metrics!$A$2:$A$457,"&lt;&gt;Duplicate",Metrics!$AW$2:$AW$457,Lookups!$G$2,Metrics!$K$2:$K$457,T$61)</f>
        <v>17</v>
      </c>
      <c r="U62" s="17">
        <f>COUNTIFS(Metrics!$A$2:$A$457,"&lt;&gt;Duplicate",Metrics!$AW$2:$AW$457,Lookups!$G$2,Metrics!$K$2:$K$457,U$61)</f>
        <v>0</v>
      </c>
      <c r="V62" s="17">
        <f>COUNTIFS(Metrics!$A$2:$A$457,"&lt;&gt;Duplicate",Metrics!$AW$2:$AW$457,Lookups!$G$2,Metrics!$K$2:$K$457,V$61)</f>
        <v>0</v>
      </c>
      <c r="W62" s="17">
        <f>COUNTIFS(Metrics!$A$2:$A$457,"&lt;&gt;Duplicate",Metrics!$AW$2:$AW$457,Lookups!$G$2,Metrics!$K$2:$K$457,W$61)</f>
        <v>7</v>
      </c>
      <c r="X62" s="17">
        <f>COUNTIFS(Metrics!$A$2:$A$457,"&lt;&gt;Duplicate",Metrics!$AW$2:$AW$457,Lookups!$G$2,Metrics!$K$2:$K$457,X$61)</f>
        <v>2</v>
      </c>
      <c r="Y62" s="17">
        <f>COUNTIFS(Metrics!$A$2:$A$457,"&lt;&gt;Duplicate",Metrics!$AW$2:$AW$457,Lookups!$G$2,Metrics!$K$2:$K$457,Y$61)</f>
        <v>0</v>
      </c>
      <c r="Z62" s="17">
        <f>COUNTIFS(Metrics!$A$2:$A$457,"&lt;&gt;Duplicate",Metrics!$AW$2:$AW$457,Lookups!$G$2,Metrics!$K$2:$K$457,Z$61)</f>
        <v>0</v>
      </c>
      <c r="AA62" s="17">
        <f>COUNTIFS(Metrics!$A$2:$A$457,"&lt;&gt;Duplicate",Metrics!$AW$2:$AW$457,Lookups!$G$2,Metrics!$K$2:$K$457,AA$61)</f>
        <v>1</v>
      </c>
      <c r="AB62" s="17">
        <f>COUNTIFS(Metrics!$A$2:$A$457,"&lt;&gt;Duplicate",Metrics!$AW$2:$AW$457,Lookups!$G$2,Metrics!$K$2:$K$457,AB$61)</f>
        <v>0</v>
      </c>
      <c r="AC62" s="17">
        <f>COUNTIFS(Metrics!$A$2:$A$457,"&lt;&gt;Duplicate",Metrics!$AW$2:$AW$457,Lookups!$G$2,Metrics!$K$2:$K$457,AC$61)</f>
        <v>8</v>
      </c>
      <c r="AD62" s="24" t="str">
        <f>+IF(SUM(N62:AC62)=B62,"Y","N")</f>
        <v>Y</v>
      </c>
    </row>
    <row r="63" spans="1:30">
      <c r="A63" t="s">
        <v>992</v>
      </c>
      <c r="B63" s="17">
        <f>COUNTIFS(Metrics!$A$2:$A$457,"&lt;&gt;Duplicate",Metrics!$AW$2:$AW$457,Lookups!$G$3)</f>
        <v>101</v>
      </c>
      <c r="E63" s="17">
        <f>COUNTIFS(Metrics!$A$2:$A$457,"&lt;&gt;Duplicate",Metrics!$AW$2:$AW$457,Lookups!$G$3,Metrics!$F$2:$F$457,E$61)</f>
        <v>96</v>
      </c>
      <c r="F63" s="17">
        <f>COUNTIFS(Metrics!$A$2:$A$457,"&lt;&gt;Duplicate",Metrics!$AW$2:$AW$457,Lookups!$G$3,Metrics!$F$2:$F$457,F$61)</f>
        <v>5</v>
      </c>
      <c r="G63" s="24" t="str">
        <f t="shared" ref="G63:G82" si="5">+IF(SUM(E63:F63)=B63,"Y","N")</f>
        <v>Y</v>
      </c>
      <c r="H63" s="17">
        <f>COUNTIFS(Metrics!$A$2:$A$457,"&lt;&gt;Duplicate",Metrics!$AW$2:$AW$457,Lookups!$G$3,Metrics!$J$2:$J$457,H$61)</f>
        <v>81</v>
      </c>
      <c r="I63" s="17">
        <f>COUNTIFS(Metrics!$A$2:$A$457,"&lt;&gt;Duplicate",Metrics!$AW$2:$AW$457,Lookups!$G$3,Metrics!$J$2:$J$457,I$61)</f>
        <v>14</v>
      </c>
      <c r="J63" s="17">
        <f>COUNTIFS(Metrics!$A$2:$A$457,"&lt;&gt;Duplicate",Metrics!$AW$2:$AW$457,Lookups!$G$3,Metrics!$J$2:$J$457,J$61)</f>
        <v>6</v>
      </c>
      <c r="K63" s="17">
        <f>COUNTIFS(Metrics!$A$2:$A$457,"&lt;&gt;Duplicate",Metrics!$AW$2:$AW$457,Lookups!$G$3,Metrics!$J$2:$J$457,K$61)</f>
        <v>0</v>
      </c>
      <c r="L63" s="24" t="str">
        <f t="shared" ref="L63:L82" si="6">+IF(SUM(H63:K63)=B63,"Y","N")</f>
        <v>Y</v>
      </c>
      <c r="N63" s="17">
        <f>COUNTIFS(Metrics!$A$2:$A$457,"&lt;&gt;Duplicate",Metrics!$AW$2:$AW$457,Lookups!$G$3,Metrics!$K$2:$K$457,N$61)</f>
        <v>7</v>
      </c>
      <c r="O63" s="17">
        <f>COUNTIFS(Metrics!$A$2:$A$457,"&lt;&gt;Duplicate",Metrics!$AW$2:$AW$457,Lookups!$G$3,Metrics!$K$2:$K$457,O$61)</f>
        <v>17</v>
      </c>
      <c r="P63" s="17">
        <f>COUNTIFS(Metrics!$A$2:$A$457,"&lt;&gt;Duplicate",Metrics!$AW$2:$AW$457,Lookups!$G$3,Metrics!$K$2:$K$457,P$61)</f>
        <v>20</v>
      </c>
      <c r="Q63" s="17">
        <f>COUNTIFS(Metrics!$A$2:$A$457,"&lt;&gt;Duplicate",Metrics!$AW$2:$AW$457,Lookups!$G$3,Metrics!$K$2:$K$457,Q$61)</f>
        <v>5</v>
      </c>
      <c r="R63" s="17">
        <f>COUNTIFS(Metrics!$A$2:$A$457,"&lt;&gt;Duplicate",Metrics!$AW$2:$AW$457,Lookups!$G$3,Metrics!$K$2:$K$457,R$61)</f>
        <v>2</v>
      </c>
      <c r="S63" s="17">
        <f>COUNTIFS(Metrics!$A$2:$A$457,"&lt;&gt;Duplicate",Metrics!$AW$2:$AW$457,Lookups!$G$3,Metrics!$K$2:$K$457,S$61)</f>
        <v>2</v>
      </c>
      <c r="T63" s="17">
        <f>COUNTIFS(Metrics!$A$2:$A$457,"&lt;&gt;Duplicate",Metrics!$AW$2:$AW$457,Lookups!$G$3,Metrics!$K$2:$K$457,T$61)</f>
        <v>11</v>
      </c>
      <c r="U63" s="17">
        <f>COUNTIFS(Metrics!$A$2:$A$457,"&lt;&gt;Duplicate",Metrics!$AW$2:$AW$457,Lookups!$G$3,Metrics!$K$2:$K$457,U$61)</f>
        <v>0</v>
      </c>
      <c r="V63" s="17">
        <f>COUNTIFS(Metrics!$A$2:$A$457,"&lt;&gt;Duplicate",Metrics!$AW$2:$AW$457,Lookups!$G$3,Metrics!$K$2:$K$457,V$61)</f>
        <v>1</v>
      </c>
      <c r="W63" s="17">
        <f>COUNTIFS(Metrics!$A$2:$A$457,"&lt;&gt;Duplicate",Metrics!$AW$2:$AW$457,Lookups!$G$3,Metrics!$K$2:$K$457,W$61)</f>
        <v>11</v>
      </c>
      <c r="X63" s="17">
        <f>COUNTIFS(Metrics!$A$2:$A$457,"&lt;&gt;Duplicate",Metrics!$AW$2:$AW$457,Lookups!$G$3,Metrics!$K$2:$K$457,X$61)</f>
        <v>1</v>
      </c>
      <c r="Y63" s="17">
        <f>COUNTIFS(Metrics!$A$2:$A$457,"&lt;&gt;Duplicate",Metrics!$AW$2:$AW$457,Lookups!$G$3,Metrics!$K$2:$K$457,Y$61)</f>
        <v>0</v>
      </c>
      <c r="Z63" s="17">
        <f>COUNTIFS(Metrics!$A$2:$A$457,"&lt;&gt;Duplicate",Metrics!$AW$2:$AW$457,Lookups!$G$3,Metrics!$K$2:$K$457,Z$61)</f>
        <v>2</v>
      </c>
      <c r="AA63" s="17">
        <f>COUNTIFS(Metrics!$A$2:$A$457,"&lt;&gt;Duplicate",Metrics!$AW$2:$AW$457,Lookups!$G$3,Metrics!$K$2:$K$457,AA$61)</f>
        <v>0</v>
      </c>
      <c r="AB63" s="17">
        <f>COUNTIFS(Metrics!$A$2:$A$457,"&lt;&gt;Duplicate",Metrics!$AW$2:$AW$457,Lookups!$G$3,Metrics!$K$2:$K$457,AB$61)</f>
        <v>1</v>
      </c>
      <c r="AC63" s="17">
        <f>COUNTIFS(Metrics!$A$2:$A$457,"&lt;&gt;Duplicate",Metrics!$AW$2:$AW$457,Lookups!$G$3,Metrics!$K$2:$K$457,AC$61)</f>
        <v>21</v>
      </c>
      <c r="AD63" s="24" t="str">
        <f t="shared" ref="AD63:AD82" si="7">+IF(SUM(N63:AC63)=B63,"Y","N")</f>
        <v>Y</v>
      </c>
    </row>
    <row r="64" spans="1:30">
      <c r="A64" t="s">
        <v>993</v>
      </c>
      <c r="B64" s="17">
        <f>COUNTIFS(Metrics!$A$2:$A$457,"&lt;&gt;Duplicate",Metrics!$AW$2:$AW$457,Lookups!$G$4)</f>
        <v>103</v>
      </c>
      <c r="E64" s="17">
        <f>COUNTIFS(Metrics!$A$2:$A$457,"&lt;&gt;Duplicate",Metrics!$AW$2:$AW$457,Lookups!$G$4,Metrics!$F$2:$F$457,E$61)</f>
        <v>102</v>
      </c>
      <c r="F64" s="17">
        <f>COUNTIFS(Metrics!$A$2:$A$457,"&lt;&gt;Duplicate",Metrics!$AW$2:$AW$457,Lookups!$G$4,Metrics!$F$2:$F$457,F$61)</f>
        <v>1</v>
      </c>
      <c r="G64" s="24" t="str">
        <f t="shared" si="5"/>
        <v>Y</v>
      </c>
      <c r="H64" s="17">
        <f>COUNTIFS(Metrics!$A$2:$A$457,"&lt;&gt;Duplicate",Metrics!$AW$2:$AW$457,Lookups!$G$4,Metrics!$J$2:$J$457,H$61)</f>
        <v>71</v>
      </c>
      <c r="I64" s="17">
        <f>COUNTIFS(Metrics!$A$2:$A$457,"&lt;&gt;Duplicate",Metrics!$AW$2:$AW$457,Lookups!$G$4,Metrics!$J$2:$J$457,I$61)</f>
        <v>26</v>
      </c>
      <c r="J64" s="17">
        <f>COUNTIFS(Metrics!$A$2:$A$457,"&lt;&gt;Duplicate",Metrics!$AW$2:$AW$457,Lookups!$G$4,Metrics!$J$2:$J$457,J$61)</f>
        <v>6</v>
      </c>
      <c r="K64" s="17">
        <f>COUNTIFS(Metrics!$A$2:$A$457,"&lt;&gt;Duplicate",Metrics!$AW$2:$AW$457,Lookups!$G$4,Metrics!$J$2:$J$457,K$61)</f>
        <v>0</v>
      </c>
      <c r="L64" s="24" t="str">
        <f t="shared" si="6"/>
        <v>Y</v>
      </c>
      <c r="N64" s="17">
        <f>COUNTIFS(Metrics!$A$2:$A$457,"&lt;&gt;Duplicate",Metrics!$AW$2:$AW$457,Lookups!$G$4,Metrics!$K$2:$K$457,N$61)</f>
        <v>16</v>
      </c>
      <c r="O64" s="17">
        <f>COUNTIFS(Metrics!$A$2:$A$457,"&lt;&gt;Duplicate",Metrics!$AW$2:$AW$457,Lookups!$G$4,Metrics!$K$2:$K$457,O$61)</f>
        <v>34</v>
      </c>
      <c r="P64" s="17">
        <f>COUNTIFS(Metrics!$A$2:$A$457,"&lt;&gt;Duplicate",Metrics!$AW$2:$AW$457,Lookups!$G$4,Metrics!$K$2:$K$457,P$61)</f>
        <v>8</v>
      </c>
      <c r="Q64" s="17">
        <f>COUNTIFS(Metrics!$A$2:$A$457,"&lt;&gt;Duplicate",Metrics!$AW$2:$AW$457,Lookups!$G$4,Metrics!$K$2:$K$457,Q$61)</f>
        <v>4</v>
      </c>
      <c r="R64" s="17">
        <f>COUNTIFS(Metrics!$A$2:$A$457,"&lt;&gt;Duplicate",Metrics!$AW$2:$AW$457,Lookups!$G$4,Metrics!$K$2:$K$457,R$61)</f>
        <v>1</v>
      </c>
      <c r="S64" s="17">
        <f>COUNTIFS(Metrics!$A$2:$A$457,"&lt;&gt;Duplicate",Metrics!$AW$2:$AW$457,Lookups!$G$4,Metrics!$K$2:$K$457,S$61)</f>
        <v>1</v>
      </c>
      <c r="T64" s="17">
        <f>COUNTIFS(Metrics!$A$2:$A$457,"&lt;&gt;Duplicate",Metrics!$AW$2:$AW$457,Lookups!$G$4,Metrics!$K$2:$K$457,T$61)</f>
        <v>5</v>
      </c>
      <c r="U64" s="17">
        <f>COUNTIFS(Metrics!$A$2:$A$457,"&lt;&gt;Duplicate",Metrics!$AW$2:$AW$457,Lookups!$G$4,Metrics!$K$2:$K$457,U$61)</f>
        <v>3</v>
      </c>
      <c r="V64" s="17">
        <f>COUNTIFS(Metrics!$A$2:$A$457,"&lt;&gt;Duplicate",Metrics!$AW$2:$AW$457,Lookups!$G$4,Metrics!$K$2:$K$457,V$61)</f>
        <v>8</v>
      </c>
      <c r="W64" s="17">
        <f>COUNTIFS(Metrics!$A$2:$A$457,"&lt;&gt;Duplicate",Metrics!$AW$2:$AW$457,Lookups!$G$4,Metrics!$K$2:$K$457,W$61)</f>
        <v>3</v>
      </c>
      <c r="X64" s="17">
        <f>COUNTIFS(Metrics!$A$2:$A$457,"&lt;&gt;Duplicate",Metrics!$AW$2:$AW$457,Lookups!$G$4,Metrics!$K$2:$K$457,X$61)</f>
        <v>0</v>
      </c>
      <c r="Y64" s="17">
        <f>COUNTIFS(Metrics!$A$2:$A$457,"&lt;&gt;Duplicate",Metrics!$AW$2:$AW$457,Lookups!$G$4,Metrics!$K$2:$K$457,Y$61)</f>
        <v>4</v>
      </c>
      <c r="Z64" s="17">
        <f>COUNTIFS(Metrics!$A$2:$A$457,"&lt;&gt;Duplicate",Metrics!$AW$2:$AW$457,Lookups!$G$4,Metrics!$K$2:$K$457,Z$61)</f>
        <v>5</v>
      </c>
      <c r="AA64" s="17">
        <f>COUNTIFS(Metrics!$A$2:$A$457,"&lt;&gt;Duplicate",Metrics!$AW$2:$AW$457,Lookups!$G$4,Metrics!$K$2:$K$457,AA$61)</f>
        <v>0</v>
      </c>
      <c r="AB64" s="17">
        <f>COUNTIFS(Metrics!$A$2:$A$457,"&lt;&gt;Duplicate",Metrics!$AW$2:$AW$457,Lookups!$G$4,Metrics!$K$2:$K$457,AB$61)</f>
        <v>0</v>
      </c>
      <c r="AC64" s="17">
        <f>COUNTIFS(Metrics!$A$2:$A$457,"&lt;&gt;Duplicate",Metrics!$AW$2:$AW$457,Lookups!$G$4,Metrics!$K$2:$K$457,AC$61)</f>
        <v>11</v>
      </c>
      <c r="AD64" s="24" t="str">
        <f t="shared" si="7"/>
        <v>Y</v>
      </c>
    </row>
    <row r="65" spans="1:30">
      <c r="A65" t="s">
        <v>994</v>
      </c>
      <c r="B65" s="17">
        <f>COUNTIFS(Metrics!$A$2:$A$457,"&lt;&gt;Duplicate",Metrics!$AX$2:$AX$457,Lookups!$G$2)</f>
        <v>42</v>
      </c>
      <c r="C65" s="22">
        <f>SUM(B65:B67)</f>
        <v>315</v>
      </c>
      <c r="E65" s="17">
        <f>COUNTIFS(Metrics!$A$2:$A$457,"&lt;&gt;Duplicate",Metrics!$AX$2:$AX$457,Lookups!$G$2,Metrics!$F$2:$F$457,E$61)</f>
        <v>37</v>
      </c>
      <c r="F65" s="17">
        <f>COUNTIFS(Metrics!$A$2:$A$457,"&lt;&gt;Duplicate",Metrics!$AX$2:$AX$457,Lookups!$G$2,Metrics!$F$2:$F$457,F$61)</f>
        <v>5</v>
      </c>
      <c r="G65" s="24" t="str">
        <f t="shared" si="5"/>
        <v>Y</v>
      </c>
      <c r="H65" s="17">
        <f>COUNTIFS(Metrics!$A$2:$A$457,"&lt;&gt;Duplicate",Metrics!$AX$2:$AX$457,Lookups!$G$2,Metrics!$J$2:$J$457,H$61)</f>
        <v>15</v>
      </c>
      <c r="I65" s="17">
        <f>COUNTIFS(Metrics!$A$2:$A$457,"&lt;&gt;Duplicate",Metrics!$AX$2:$AX$457,Lookups!$G$2,Metrics!$J$2:$J$457,I$61)</f>
        <v>11</v>
      </c>
      <c r="J65" s="17">
        <f>COUNTIFS(Metrics!$A$2:$A$457,"&lt;&gt;Duplicate",Metrics!$AX$2:$AX$457,Lookups!$G$2,Metrics!$J$2:$J$457,J$61)</f>
        <v>15</v>
      </c>
      <c r="K65" s="17">
        <f>COUNTIFS(Metrics!$A$2:$A$457,"&lt;&gt;Duplicate",Metrics!$AX$2:$AX$457,Lookups!$G$2,Metrics!$J$2:$J$457,K$61)</f>
        <v>1</v>
      </c>
      <c r="L65" s="24" t="str">
        <f t="shared" si="6"/>
        <v>Y</v>
      </c>
      <c r="N65" s="17">
        <f>COUNTIFS(Metrics!$A$2:$A$457,"&lt;&gt;Duplicate",Metrics!$AX$2:$AX$457,Lookups!$G$2,Metrics!$K$2:$K$457,N$61)</f>
        <v>1</v>
      </c>
      <c r="O65" s="17">
        <f>COUNTIFS(Metrics!$A$2:$A$457,"&lt;&gt;Duplicate",Metrics!$AX$2:$AX$457,Lookups!$G$2,Metrics!$K$2:$K$457,O$61)</f>
        <v>0</v>
      </c>
      <c r="P65" s="17">
        <f>COUNTIFS(Metrics!$A$2:$A$457,"&lt;&gt;Duplicate",Metrics!$AX$2:$AX$457,Lookups!$G$2,Metrics!$K$2:$K$457,P$61)</f>
        <v>7</v>
      </c>
      <c r="Q65" s="17">
        <f>COUNTIFS(Metrics!$A$2:$A$457,"&lt;&gt;Duplicate",Metrics!$AX$2:$AX$457,Lookups!$G$2,Metrics!$K$2:$K$457,Q$61)</f>
        <v>7</v>
      </c>
      <c r="R65" s="17">
        <f>COUNTIFS(Metrics!$A$2:$A$457,"&lt;&gt;Duplicate",Metrics!$AX$2:$AX$457,Lookups!$G$2,Metrics!$K$2:$K$457,R$61)</f>
        <v>0</v>
      </c>
      <c r="S65" s="17">
        <f>COUNTIFS(Metrics!$A$2:$A$457,"&lt;&gt;Duplicate",Metrics!$AX$2:$AX$457,Lookups!$G$2,Metrics!$K$2:$K$457,S$61)</f>
        <v>6</v>
      </c>
      <c r="T65" s="17">
        <f>COUNTIFS(Metrics!$A$2:$A$457,"&lt;&gt;Duplicate",Metrics!$AX$2:$AX$457,Lookups!$G$2,Metrics!$K$2:$K$457,T$61)</f>
        <v>8</v>
      </c>
      <c r="U65" s="17">
        <f>COUNTIFS(Metrics!$A$2:$A$457,"&lt;&gt;Duplicate",Metrics!$AX$2:$AX$457,Lookups!$G$2,Metrics!$K$2:$K$457,U$61)</f>
        <v>0</v>
      </c>
      <c r="V65" s="17">
        <f>COUNTIFS(Metrics!$A$2:$A$457,"&lt;&gt;Duplicate",Metrics!$AX$2:$AX$457,Lookups!$G$2,Metrics!$K$2:$K$457,V$61)</f>
        <v>0</v>
      </c>
      <c r="W65" s="17">
        <f>COUNTIFS(Metrics!$A$2:$A$457,"&lt;&gt;Duplicate",Metrics!$AX$2:$AX$457,Lookups!$G$2,Metrics!$K$2:$K$457,W$61)</f>
        <v>4</v>
      </c>
      <c r="X65" s="17">
        <f>COUNTIFS(Metrics!$A$2:$A$457,"&lt;&gt;Duplicate",Metrics!$AX$2:$AX$457,Lookups!$G$2,Metrics!$K$2:$K$457,X$61)</f>
        <v>2</v>
      </c>
      <c r="Y65" s="17">
        <f>COUNTIFS(Metrics!$A$2:$A$457,"&lt;&gt;Duplicate",Metrics!$AX$2:$AX$457,Lookups!$G$2,Metrics!$K$2:$K$457,Y$61)</f>
        <v>0</v>
      </c>
      <c r="Z65" s="17">
        <f>COUNTIFS(Metrics!$A$2:$A$457,"&lt;&gt;Duplicate",Metrics!$AX$2:$AX$457,Lookups!$G$2,Metrics!$K$2:$K$457,Z$61)</f>
        <v>3</v>
      </c>
      <c r="AA65" s="17">
        <f>COUNTIFS(Metrics!$A$2:$A$457,"&lt;&gt;Duplicate",Metrics!$AX$2:$AX$457,Lookups!$G$2,Metrics!$K$2:$K$457,AA$61)</f>
        <v>1</v>
      </c>
      <c r="AB65" s="17">
        <f>COUNTIFS(Metrics!$A$2:$A$457,"&lt;&gt;Duplicate",Metrics!$AX$2:$AX$457,Lookups!$G$2,Metrics!$K$2:$K$457,AB$61)</f>
        <v>0</v>
      </c>
      <c r="AC65" s="17">
        <f>COUNTIFS(Metrics!$A$2:$A$457,"&lt;&gt;Duplicate",Metrics!$AX$2:$AX$457,Lookups!$G$2,Metrics!$K$2:$K$457,AC$61)</f>
        <v>3</v>
      </c>
      <c r="AD65" s="24" t="str">
        <f t="shared" si="7"/>
        <v>Y</v>
      </c>
    </row>
    <row r="66" spans="1:30">
      <c r="A66" t="s">
        <v>995</v>
      </c>
      <c r="B66" s="17">
        <f>COUNTIFS(Metrics!$A$2:$A$457,"&lt;&gt;Duplicate",Metrics!$AX$2:$AX$457,Lookups!$G$3)</f>
        <v>176</v>
      </c>
      <c r="E66" s="17">
        <f>COUNTIFS(Metrics!$A$2:$A$457,"&lt;&gt;Duplicate",Metrics!$AX$2:$AX$457,Lookups!$G$3,Metrics!$F$2:$F$457,E$61)</f>
        <v>168</v>
      </c>
      <c r="F66" s="17">
        <f>COUNTIFS(Metrics!$A$2:$A$457,"&lt;&gt;Duplicate",Metrics!$AX$2:$AX$457,Lookups!$G$3,Metrics!$F$2:$F$457,F$61)</f>
        <v>8</v>
      </c>
      <c r="G66" s="24" t="str">
        <f t="shared" si="5"/>
        <v>Y</v>
      </c>
      <c r="H66" s="17">
        <f>COUNTIFS(Metrics!$A$2:$A$457,"&lt;&gt;Duplicate",Metrics!$AX$2:$AX$457,Lookups!$G$3,Metrics!$J$2:$J$457,H$61)</f>
        <v>137</v>
      </c>
      <c r="I66" s="17">
        <f>COUNTIFS(Metrics!$A$2:$A$457,"&lt;&gt;Duplicate",Metrics!$AX$2:$AX$457,Lookups!$G$3,Metrics!$J$2:$J$457,I$61)</f>
        <v>30</v>
      </c>
      <c r="J66" s="17">
        <f>COUNTIFS(Metrics!$A$2:$A$457,"&lt;&gt;Duplicate",Metrics!$AX$2:$AX$457,Lookups!$G$3,Metrics!$J$2:$J$457,J$61)</f>
        <v>8</v>
      </c>
      <c r="K66" s="17">
        <f>COUNTIFS(Metrics!$A$2:$A$457,"&lt;&gt;Duplicate",Metrics!$AX$2:$AX$457,Lookups!$G$3,Metrics!$J$2:$J$457,K$61)</f>
        <v>1</v>
      </c>
      <c r="L66" s="24" t="str">
        <f t="shared" si="6"/>
        <v>Y</v>
      </c>
      <c r="N66" s="17">
        <f>COUNTIFS(Metrics!$A$2:$A$457,"&lt;&gt;Duplicate",Metrics!$AX$2:$AX$457,Lookups!$G$3,Metrics!$K$2:$K$457,N$61)</f>
        <v>12</v>
      </c>
      <c r="O66" s="17">
        <f>COUNTIFS(Metrics!$A$2:$A$457,"&lt;&gt;Duplicate",Metrics!$AX$2:$AX$457,Lookups!$G$3,Metrics!$K$2:$K$457,O$61)</f>
        <v>35</v>
      </c>
      <c r="P66" s="17">
        <f>COUNTIFS(Metrics!$A$2:$A$457,"&lt;&gt;Duplicate",Metrics!$AX$2:$AX$457,Lookups!$G$3,Metrics!$K$2:$K$457,P$61)</f>
        <v>56</v>
      </c>
      <c r="Q66" s="17">
        <f>COUNTIFS(Metrics!$A$2:$A$457,"&lt;&gt;Duplicate",Metrics!$AX$2:$AX$457,Lookups!$G$3,Metrics!$K$2:$K$457,Q$61)</f>
        <v>7</v>
      </c>
      <c r="R66" s="17">
        <f>COUNTIFS(Metrics!$A$2:$A$457,"&lt;&gt;Duplicate",Metrics!$AX$2:$AX$457,Lookups!$G$3,Metrics!$K$2:$K$457,R$61)</f>
        <v>2</v>
      </c>
      <c r="S66" s="17">
        <f>COUNTIFS(Metrics!$A$2:$A$457,"&lt;&gt;Duplicate",Metrics!$AX$2:$AX$457,Lookups!$G$3,Metrics!$K$2:$K$457,S$61)</f>
        <v>4</v>
      </c>
      <c r="T66" s="17">
        <f>COUNTIFS(Metrics!$A$2:$A$457,"&lt;&gt;Duplicate",Metrics!$AX$2:$AX$457,Lookups!$G$3,Metrics!$K$2:$K$457,T$61)</f>
        <v>23</v>
      </c>
      <c r="U66" s="17">
        <f>COUNTIFS(Metrics!$A$2:$A$457,"&lt;&gt;Duplicate",Metrics!$AX$2:$AX$457,Lookups!$G$3,Metrics!$K$2:$K$457,U$61)</f>
        <v>3</v>
      </c>
      <c r="V66" s="17">
        <f>COUNTIFS(Metrics!$A$2:$A$457,"&lt;&gt;Duplicate",Metrics!$AX$2:$AX$457,Lookups!$G$3,Metrics!$K$2:$K$457,V$61)</f>
        <v>0</v>
      </c>
      <c r="W66" s="17">
        <f>COUNTIFS(Metrics!$A$2:$A$457,"&lt;&gt;Duplicate",Metrics!$AX$2:$AX$457,Lookups!$G$3,Metrics!$K$2:$K$457,W$61)</f>
        <v>13</v>
      </c>
      <c r="X66" s="17">
        <f>COUNTIFS(Metrics!$A$2:$A$457,"&lt;&gt;Duplicate",Metrics!$AX$2:$AX$457,Lookups!$G$3,Metrics!$K$2:$K$457,X$61)</f>
        <v>1</v>
      </c>
      <c r="Y66" s="17">
        <f>COUNTIFS(Metrics!$A$2:$A$457,"&lt;&gt;Duplicate",Metrics!$AX$2:$AX$457,Lookups!$G$3,Metrics!$K$2:$K$457,Y$61)</f>
        <v>0</v>
      </c>
      <c r="Z66" s="17">
        <f>COUNTIFS(Metrics!$A$2:$A$457,"&lt;&gt;Duplicate",Metrics!$AX$2:$AX$457,Lookups!$G$3,Metrics!$K$2:$K$457,Z$61)</f>
        <v>1</v>
      </c>
      <c r="AA66" s="17">
        <f>COUNTIFS(Metrics!$A$2:$A$457,"&lt;&gt;Duplicate",Metrics!$AX$2:$AX$457,Lookups!$G$3,Metrics!$K$2:$K$457,AA$61)</f>
        <v>0</v>
      </c>
      <c r="AB66" s="17">
        <f>COUNTIFS(Metrics!$A$2:$A$457,"&lt;&gt;Duplicate",Metrics!$AX$2:$AX$457,Lookups!$G$3,Metrics!$K$2:$K$457,AB$61)</f>
        <v>1</v>
      </c>
      <c r="AC66" s="17">
        <f>COUNTIFS(Metrics!$A$2:$A$457,"&lt;&gt;Duplicate",Metrics!$AX$2:$AX$457,Lookups!$G$3,Metrics!$K$2:$K$457,AC$61)</f>
        <v>18</v>
      </c>
      <c r="AD66" s="24" t="str">
        <f t="shared" si="7"/>
        <v>Y</v>
      </c>
    </row>
    <row r="67" spans="1:30">
      <c r="A67" t="s">
        <v>996</v>
      </c>
      <c r="B67" s="17">
        <f>COUNTIFS(Metrics!$A$2:$A$457,"&lt;&gt;Duplicate",Metrics!$AX$2:$AX$457,Lookups!$G$4)</f>
        <v>97</v>
      </c>
      <c r="E67" s="17">
        <f>COUNTIFS(Metrics!$A$2:$A$457,"&lt;&gt;Duplicate",Metrics!$AX$2:$AX$457,Lookups!$G$4,Metrics!$F$2:$F$457,E$61)</f>
        <v>95</v>
      </c>
      <c r="F67" s="17">
        <f>COUNTIFS(Metrics!$A$2:$A$457,"&lt;&gt;Duplicate",Metrics!$AX$2:$AX$457,Lookups!$G$4,Metrics!$F$2:$F$457,F$61)</f>
        <v>2</v>
      </c>
      <c r="G67" s="24" t="str">
        <f t="shared" si="5"/>
        <v>Y</v>
      </c>
      <c r="H67" s="17">
        <f>COUNTIFS(Metrics!$A$2:$A$457,"&lt;&gt;Duplicate",Metrics!$AX$2:$AX$457,Lookups!$G$4,Metrics!$J$2:$J$457,H$61)</f>
        <v>76</v>
      </c>
      <c r="I67" s="17">
        <f>COUNTIFS(Metrics!$A$2:$A$457,"&lt;&gt;Duplicate",Metrics!$AX$2:$AX$457,Lookups!$G$4,Metrics!$J$2:$J$457,I$61)</f>
        <v>21</v>
      </c>
      <c r="J67" s="17">
        <f>COUNTIFS(Metrics!$A$2:$A$457,"&lt;&gt;Duplicate",Metrics!$AX$2:$AX$457,Lookups!$G$4,Metrics!$J$2:$J$457,J$61)</f>
        <v>0</v>
      </c>
      <c r="K67" s="17">
        <f>COUNTIFS(Metrics!$A$2:$A$457,"&lt;&gt;Duplicate",Metrics!$AX$2:$AX$457,Lookups!$G$4,Metrics!$J$2:$J$457,K$61)</f>
        <v>0</v>
      </c>
      <c r="L67" s="24" t="str">
        <f t="shared" si="6"/>
        <v>Y</v>
      </c>
      <c r="N67" s="17">
        <f>COUNTIFS(Metrics!$A$2:$A$457,"&lt;&gt;Duplicate",Metrics!$AX$2:$AX$457,Lookups!$G$4,Metrics!$K$2:$K$457,N$61)</f>
        <v>14</v>
      </c>
      <c r="O67" s="17">
        <f>COUNTIFS(Metrics!$A$2:$A$457,"&lt;&gt;Duplicate",Metrics!$AX$2:$AX$457,Lookups!$G$4,Metrics!$K$2:$K$457,O$61)</f>
        <v>32</v>
      </c>
      <c r="P67" s="17">
        <f>COUNTIFS(Metrics!$A$2:$A$457,"&lt;&gt;Duplicate",Metrics!$AX$2:$AX$457,Lookups!$G$4,Metrics!$K$2:$K$457,P$61)</f>
        <v>8</v>
      </c>
      <c r="Q67" s="17">
        <f>COUNTIFS(Metrics!$A$2:$A$457,"&lt;&gt;Duplicate",Metrics!$AX$2:$AX$457,Lookups!$G$4,Metrics!$K$2:$K$457,Q$61)</f>
        <v>1</v>
      </c>
      <c r="R67" s="17">
        <f>COUNTIFS(Metrics!$A$2:$A$457,"&lt;&gt;Duplicate",Metrics!$AX$2:$AX$457,Lookups!$G$4,Metrics!$K$2:$K$457,R$61)</f>
        <v>1</v>
      </c>
      <c r="S67" s="17">
        <f>COUNTIFS(Metrics!$A$2:$A$457,"&lt;&gt;Duplicate",Metrics!$AX$2:$AX$457,Lookups!$G$4,Metrics!$K$2:$K$457,S$61)</f>
        <v>0</v>
      </c>
      <c r="T67" s="17">
        <f>COUNTIFS(Metrics!$A$2:$A$457,"&lt;&gt;Duplicate",Metrics!$AX$2:$AX$457,Lookups!$G$4,Metrics!$K$2:$K$457,T$61)</f>
        <v>2</v>
      </c>
      <c r="U67" s="17">
        <f>COUNTIFS(Metrics!$A$2:$A$457,"&lt;&gt;Duplicate",Metrics!$AX$2:$AX$457,Lookups!$G$4,Metrics!$K$2:$K$457,U$61)</f>
        <v>0</v>
      </c>
      <c r="V67" s="17">
        <f>COUNTIFS(Metrics!$A$2:$A$457,"&lt;&gt;Duplicate",Metrics!$AX$2:$AX$457,Lookups!$G$4,Metrics!$K$2:$K$457,V$61)</f>
        <v>9</v>
      </c>
      <c r="W67" s="17">
        <f>COUNTIFS(Metrics!$A$2:$A$457,"&lt;&gt;Duplicate",Metrics!$AX$2:$AX$457,Lookups!$G$4,Metrics!$K$2:$K$457,W$61)</f>
        <v>4</v>
      </c>
      <c r="X67" s="17">
        <f>COUNTIFS(Metrics!$A$2:$A$457,"&lt;&gt;Duplicate",Metrics!$AX$2:$AX$457,Lookups!$G$4,Metrics!$K$2:$K$457,X$61)</f>
        <v>0</v>
      </c>
      <c r="Y67" s="17">
        <f>COUNTIFS(Metrics!$A$2:$A$457,"&lt;&gt;Duplicate",Metrics!$AX$2:$AX$457,Lookups!$G$4,Metrics!$K$2:$K$457,Y$61)</f>
        <v>4</v>
      </c>
      <c r="Z67" s="17">
        <f>COUNTIFS(Metrics!$A$2:$A$457,"&lt;&gt;Duplicate",Metrics!$AX$2:$AX$457,Lookups!$G$4,Metrics!$K$2:$K$457,Z$61)</f>
        <v>3</v>
      </c>
      <c r="AA67" s="17">
        <f>COUNTIFS(Metrics!$A$2:$A$457,"&lt;&gt;Duplicate",Metrics!$AX$2:$AX$457,Lookups!$G$4,Metrics!$K$2:$K$457,AA$61)</f>
        <v>0</v>
      </c>
      <c r="AB67" s="17">
        <f>COUNTIFS(Metrics!$A$2:$A$457,"&lt;&gt;Duplicate",Metrics!$AX$2:$AX$457,Lookups!$G$4,Metrics!$K$2:$K$457,AB$61)</f>
        <v>0</v>
      </c>
      <c r="AC67" s="17">
        <f>COUNTIFS(Metrics!$A$2:$A$457,"&lt;&gt;Duplicate",Metrics!$AX$2:$AX$457,Lookups!$G$4,Metrics!$K$2:$K$457,AC$61)</f>
        <v>19</v>
      </c>
      <c r="AD67" s="24" t="str">
        <f t="shared" si="7"/>
        <v>Y</v>
      </c>
    </row>
    <row r="68" spans="1:30">
      <c r="A68" t="s">
        <v>997</v>
      </c>
      <c r="B68" s="17">
        <f>COUNTIFS(Metrics!$A$2:$A$457,"&lt;&gt;Duplicate",Metrics!$AY$2:$AY$457,Lookups!$G$2)</f>
        <v>61</v>
      </c>
      <c r="C68" s="22">
        <f>SUM(B68:B70)</f>
        <v>315</v>
      </c>
      <c r="E68" s="17">
        <f>COUNTIFS(Metrics!$A$2:$A$457,"&lt;&gt;Duplicate",Metrics!$AY$2:$AY$457,Lookups!$G$2,Metrics!$F$2:$F$457,E$61)</f>
        <v>59</v>
      </c>
      <c r="F68" s="17">
        <f>COUNTIFS(Metrics!$A$2:$A$457,"&lt;&gt;Duplicate",Metrics!$AY$2:$AY$457,Lookups!$G$2,Metrics!$F$2:$F$457,F$61)</f>
        <v>2</v>
      </c>
      <c r="G68" s="24" t="str">
        <f t="shared" si="5"/>
        <v>Y</v>
      </c>
      <c r="H68" s="17">
        <f>COUNTIFS(Metrics!$A$2:$A$457,"&lt;&gt;Duplicate",Metrics!$AY$2:$AY$457,Lookups!$G$2,Metrics!$J$2:$J$457,H$61)</f>
        <v>45</v>
      </c>
      <c r="I68" s="17">
        <f>COUNTIFS(Metrics!$A$2:$A$457,"&lt;&gt;Duplicate",Metrics!$AY$2:$AY$457,Lookups!$G$2,Metrics!$J$2:$J$457,I$61)</f>
        <v>13</v>
      </c>
      <c r="J68" s="17">
        <f>COUNTIFS(Metrics!$A$2:$A$457,"&lt;&gt;Duplicate",Metrics!$AY$2:$AY$457,Lookups!$G$2,Metrics!$J$2:$J$457,J$61)</f>
        <v>2</v>
      </c>
      <c r="K68" s="17">
        <f>COUNTIFS(Metrics!$A$2:$A$457,"&lt;&gt;Duplicate",Metrics!$AY$2:$AY$457,Lookups!$G$2,Metrics!$J$2:$J$457,K$61)</f>
        <v>1</v>
      </c>
      <c r="L68" s="24" t="str">
        <f t="shared" si="6"/>
        <v>Y</v>
      </c>
      <c r="N68" s="17">
        <f>COUNTIFS(Metrics!$A$2:$A$457,"&lt;&gt;Duplicate",Metrics!$AY$2:$AY$457,Lookups!$G$2,Metrics!$K$2:$K$457,N$61)</f>
        <v>4</v>
      </c>
      <c r="O68" s="17">
        <f>COUNTIFS(Metrics!$A$2:$A$457,"&lt;&gt;Duplicate",Metrics!$AY$2:$AY$457,Lookups!$G$2,Metrics!$K$2:$K$457,O$61)</f>
        <v>6</v>
      </c>
      <c r="P68" s="17">
        <f>COUNTIFS(Metrics!$A$2:$A$457,"&lt;&gt;Duplicate",Metrics!$AY$2:$AY$457,Lookups!$G$2,Metrics!$K$2:$K$457,P$61)</f>
        <v>15</v>
      </c>
      <c r="Q68" s="17">
        <f>COUNTIFS(Metrics!$A$2:$A$457,"&lt;&gt;Duplicate",Metrics!$AY$2:$AY$457,Lookups!$G$2,Metrics!$K$2:$K$457,Q$61)</f>
        <v>3</v>
      </c>
      <c r="R68" s="17">
        <f>COUNTIFS(Metrics!$A$2:$A$457,"&lt;&gt;Duplicate",Metrics!$AY$2:$AY$457,Lookups!$G$2,Metrics!$K$2:$K$457,R$61)</f>
        <v>0</v>
      </c>
      <c r="S68" s="17">
        <f>COUNTIFS(Metrics!$A$2:$A$457,"&lt;&gt;Duplicate",Metrics!$AY$2:$AY$457,Lookups!$G$2,Metrics!$K$2:$K$457,S$61)</f>
        <v>2</v>
      </c>
      <c r="T68" s="17">
        <f>COUNTIFS(Metrics!$A$2:$A$457,"&lt;&gt;Duplicate",Metrics!$AY$2:$AY$457,Lookups!$G$2,Metrics!$K$2:$K$457,T$61)</f>
        <v>8</v>
      </c>
      <c r="U68" s="17">
        <f>COUNTIFS(Metrics!$A$2:$A$457,"&lt;&gt;Duplicate",Metrics!$AY$2:$AY$457,Lookups!$G$2,Metrics!$K$2:$K$457,U$61)</f>
        <v>1</v>
      </c>
      <c r="V68" s="17">
        <f>COUNTIFS(Metrics!$A$2:$A$457,"&lt;&gt;Duplicate",Metrics!$AY$2:$AY$457,Lookups!$G$2,Metrics!$K$2:$K$457,V$61)</f>
        <v>0</v>
      </c>
      <c r="W68" s="17">
        <f>COUNTIFS(Metrics!$A$2:$A$457,"&lt;&gt;Duplicate",Metrics!$AY$2:$AY$457,Lookups!$G$2,Metrics!$K$2:$K$457,W$61)</f>
        <v>2</v>
      </c>
      <c r="X68" s="17">
        <f>COUNTIFS(Metrics!$A$2:$A$457,"&lt;&gt;Duplicate",Metrics!$AY$2:$AY$457,Lookups!$G$2,Metrics!$K$2:$K$457,X$61)</f>
        <v>0</v>
      </c>
      <c r="Y68" s="17">
        <f>COUNTIFS(Metrics!$A$2:$A$457,"&lt;&gt;Duplicate",Metrics!$AY$2:$AY$457,Lookups!$G$2,Metrics!$K$2:$K$457,Y$61)</f>
        <v>2</v>
      </c>
      <c r="Z68" s="17">
        <f>COUNTIFS(Metrics!$A$2:$A$457,"&lt;&gt;Duplicate",Metrics!$AY$2:$AY$457,Lookups!$G$2,Metrics!$K$2:$K$457,Z$61)</f>
        <v>0</v>
      </c>
      <c r="AA68" s="17">
        <f>COUNTIFS(Metrics!$A$2:$A$457,"&lt;&gt;Duplicate",Metrics!$AY$2:$AY$457,Lookups!$G$2,Metrics!$K$2:$K$457,AA$61)</f>
        <v>1</v>
      </c>
      <c r="AB68" s="17">
        <f>COUNTIFS(Metrics!$A$2:$A$457,"&lt;&gt;Duplicate",Metrics!$AY$2:$AY$457,Lookups!$G$2,Metrics!$K$2:$K$457,AB$61)</f>
        <v>0</v>
      </c>
      <c r="AC68" s="17">
        <f>COUNTIFS(Metrics!$A$2:$A$457,"&lt;&gt;Duplicate",Metrics!$AY$2:$AY$457,Lookups!$G$2,Metrics!$K$2:$K$457,AC$61)</f>
        <v>17</v>
      </c>
      <c r="AD68" s="24" t="str">
        <f t="shared" si="7"/>
        <v>Y</v>
      </c>
    </row>
    <row r="69" spans="1:30">
      <c r="A69" t="s">
        <v>998</v>
      </c>
      <c r="B69" s="17">
        <f>COUNTIFS(Metrics!$A$2:$A$457,"&lt;&gt;Duplicate",Metrics!$AY$2:$AY$457,Lookups!$G$3)</f>
        <v>161</v>
      </c>
      <c r="E69" s="17">
        <f>COUNTIFS(Metrics!$A$2:$A$457,"&lt;&gt;Duplicate",Metrics!$AY$2:$AY$457,Lookups!$G$3,Metrics!$F$2:$F$457,E$61)</f>
        <v>150</v>
      </c>
      <c r="F69" s="17">
        <f>COUNTIFS(Metrics!$A$2:$A$457,"&lt;&gt;Duplicate",Metrics!$AY$2:$AY$457,Lookups!$G$3,Metrics!$F$2:$F$457,F$61)</f>
        <v>11</v>
      </c>
      <c r="G69" s="24" t="str">
        <f t="shared" si="5"/>
        <v>Y</v>
      </c>
      <c r="H69" s="17">
        <f>COUNTIFS(Metrics!$A$2:$A$457,"&lt;&gt;Duplicate",Metrics!$AY$2:$AY$457,Lookups!$G$3,Metrics!$J$2:$J$457,H$61)</f>
        <v>118</v>
      </c>
      <c r="I69" s="17">
        <f>COUNTIFS(Metrics!$A$2:$A$457,"&lt;&gt;Duplicate",Metrics!$AY$2:$AY$457,Lookups!$G$3,Metrics!$J$2:$J$457,I$61)</f>
        <v>31</v>
      </c>
      <c r="J69" s="17">
        <f>COUNTIFS(Metrics!$A$2:$A$457,"&lt;&gt;Duplicate",Metrics!$AY$2:$AY$457,Lookups!$G$3,Metrics!$J$2:$J$457,J$61)</f>
        <v>11</v>
      </c>
      <c r="K69" s="17">
        <f>COUNTIFS(Metrics!$A$2:$A$457,"&lt;&gt;Duplicate",Metrics!$AY$2:$AY$457,Lookups!$G$3,Metrics!$J$2:$J$457,K$61)</f>
        <v>1</v>
      </c>
      <c r="L69" s="24" t="str">
        <f t="shared" si="6"/>
        <v>Y</v>
      </c>
      <c r="N69" s="17">
        <f>COUNTIFS(Metrics!$A$2:$A$457,"&lt;&gt;Duplicate",Metrics!$AY$2:$AY$457,Lookups!$G$3,Metrics!$K$2:$K$457,N$61)</f>
        <v>13</v>
      </c>
      <c r="O69" s="17">
        <f>COUNTIFS(Metrics!$A$2:$A$457,"&lt;&gt;Duplicate",Metrics!$AY$2:$AY$457,Lookups!$G$3,Metrics!$K$2:$K$457,O$61)</f>
        <v>23</v>
      </c>
      <c r="P69" s="17">
        <f>COUNTIFS(Metrics!$A$2:$A$457,"&lt;&gt;Duplicate",Metrics!$AY$2:$AY$457,Lookups!$G$3,Metrics!$K$2:$K$457,P$61)</f>
        <v>48</v>
      </c>
      <c r="Q69" s="17">
        <f>COUNTIFS(Metrics!$A$2:$A$457,"&lt;&gt;Duplicate",Metrics!$AY$2:$AY$457,Lookups!$G$3,Metrics!$K$2:$K$457,Q$61)</f>
        <v>7</v>
      </c>
      <c r="R69" s="17">
        <f>COUNTIFS(Metrics!$A$2:$A$457,"&lt;&gt;Duplicate",Metrics!$AY$2:$AY$457,Lookups!$G$3,Metrics!$K$2:$K$457,R$61)</f>
        <v>0</v>
      </c>
      <c r="S69" s="17">
        <f>COUNTIFS(Metrics!$A$2:$A$457,"&lt;&gt;Duplicate",Metrics!$AY$2:$AY$457,Lookups!$G$3,Metrics!$K$2:$K$457,S$61)</f>
        <v>2</v>
      </c>
      <c r="T69" s="17">
        <f>COUNTIFS(Metrics!$A$2:$A$457,"&lt;&gt;Duplicate",Metrics!$AY$2:$AY$457,Lookups!$G$3,Metrics!$K$2:$K$457,T$61)</f>
        <v>19</v>
      </c>
      <c r="U69" s="17">
        <f>COUNTIFS(Metrics!$A$2:$A$457,"&lt;&gt;Duplicate",Metrics!$AY$2:$AY$457,Lookups!$G$3,Metrics!$K$2:$K$457,U$61)</f>
        <v>0</v>
      </c>
      <c r="V69" s="17">
        <f>COUNTIFS(Metrics!$A$2:$A$457,"&lt;&gt;Duplicate",Metrics!$AY$2:$AY$457,Lookups!$G$3,Metrics!$K$2:$K$457,V$61)</f>
        <v>2</v>
      </c>
      <c r="W69" s="17">
        <f>COUNTIFS(Metrics!$A$2:$A$457,"&lt;&gt;Duplicate",Metrics!$AY$2:$AY$457,Lookups!$G$3,Metrics!$K$2:$K$457,W$61)</f>
        <v>17</v>
      </c>
      <c r="X69" s="17">
        <f>COUNTIFS(Metrics!$A$2:$A$457,"&lt;&gt;Duplicate",Metrics!$AY$2:$AY$457,Lookups!$G$3,Metrics!$K$2:$K$457,X$61)</f>
        <v>2</v>
      </c>
      <c r="Y69" s="17">
        <f>COUNTIFS(Metrics!$A$2:$A$457,"&lt;&gt;Duplicate",Metrics!$AY$2:$AY$457,Lookups!$G$3,Metrics!$K$2:$K$457,Y$61)</f>
        <v>2</v>
      </c>
      <c r="Z69" s="17">
        <f>COUNTIFS(Metrics!$A$2:$A$457,"&lt;&gt;Duplicate",Metrics!$AY$2:$AY$457,Lookups!$G$3,Metrics!$K$2:$K$457,Z$61)</f>
        <v>7</v>
      </c>
      <c r="AA69" s="17">
        <f>COUNTIFS(Metrics!$A$2:$A$457,"&lt;&gt;Duplicate",Metrics!$AY$2:$AY$457,Lookups!$G$3,Metrics!$K$2:$K$457,AA$61)</f>
        <v>0</v>
      </c>
      <c r="AB69" s="17">
        <f>COUNTIFS(Metrics!$A$2:$A$457,"&lt;&gt;Duplicate",Metrics!$AY$2:$AY$457,Lookups!$G$3,Metrics!$K$2:$K$457,AB$61)</f>
        <v>1</v>
      </c>
      <c r="AC69" s="17">
        <f>COUNTIFS(Metrics!$A$2:$A$457,"&lt;&gt;Duplicate",Metrics!$AY$2:$AY$457,Lookups!$G$3,Metrics!$K$2:$K$457,AC$61)</f>
        <v>18</v>
      </c>
      <c r="AD69" s="24" t="str">
        <f t="shared" si="7"/>
        <v>Y</v>
      </c>
    </row>
    <row r="70" spans="1:30">
      <c r="A70" t="s">
        <v>999</v>
      </c>
      <c r="B70" s="17">
        <f>COUNTIFS(Metrics!$A$2:$A$457,"&lt;&gt;Duplicate",Metrics!$AY$2:$AY$457,Lookups!$G$4)</f>
        <v>93</v>
      </c>
      <c r="E70" s="17">
        <f>COUNTIFS(Metrics!$A$2:$A$457,"&lt;&gt;Duplicate",Metrics!$AY$2:$AY$457,Lookups!$G$4,Metrics!$F$2:$F$457,E$61)</f>
        <v>91</v>
      </c>
      <c r="F70" s="17">
        <f>COUNTIFS(Metrics!$A$2:$A$457,"&lt;&gt;Duplicate",Metrics!$AY$2:$AY$457,Lookups!$G$4,Metrics!$F$2:$F$457,F$61)</f>
        <v>2</v>
      </c>
      <c r="G70" s="24" t="str">
        <f t="shared" si="5"/>
        <v>Y</v>
      </c>
      <c r="H70" s="17">
        <f>COUNTIFS(Metrics!$A$2:$A$457,"&lt;&gt;Duplicate",Metrics!$AY$2:$AY$457,Lookups!$G$4,Metrics!$J$2:$J$457,H$61)</f>
        <v>65</v>
      </c>
      <c r="I70" s="17">
        <f>COUNTIFS(Metrics!$A$2:$A$457,"&lt;&gt;Duplicate",Metrics!$AY$2:$AY$457,Lookups!$G$4,Metrics!$J$2:$J$457,I$61)</f>
        <v>18</v>
      </c>
      <c r="J70" s="17">
        <f>COUNTIFS(Metrics!$A$2:$A$457,"&lt;&gt;Duplicate",Metrics!$AY$2:$AY$457,Lookups!$G$4,Metrics!$J$2:$J$457,J$61)</f>
        <v>10</v>
      </c>
      <c r="K70" s="17">
        <f>COUNTIFS(Metrics!$A$2:$A$457,"&lt;&gt;Duplicate",Metrics!$AY$2:$AY$457,Lookups!$G$4,Metrics!$J$2:$J$457,K$61)</f>
        <v>0</v>
      </c>
      <c r="L70" s="24" t="str">
        <f t="shared" si="6"/>
        <v>Y</v>
      </c>
      <c r="N70" s="17">
        <f>COUNTIFS(Metrics!$A$2:$A$457,"&lt;&gt;Duplicate",Metrics!$AY$2:$AY$457,Lookups!$G$4,Metrics!$K$2:$K$457,N$61)</f>
        <v>10</v>
      </c>
      <c r="O70" s="17">
        <f>COUNTIFS(Metrics!$A$2:$A$457,"&lt;&gt;Duplicate",Metrics!$AY$2:$AY$457,Lookups!$G$4,Metrics!$K$2:$K$457,O$61)</f>
        <v>38</v>
      </c>
      <c r="P70" s="17">
        <f>COUNTIFS(Metrics!$A$2:$A$457,"&lt;&gt;Duplicate",Metrics!$AY$2:$AY$457,Lookups!$G$4,Metrics!$K$2:$K$457,P$61)</f>
        <v>8</v>
      </c>
      <c r="Q70" s="17">
        <f>COUNTIFS(Metrics!$A$2:$A$457,"&lt;&gt;Duplicate",Metrics!$AY$2:$AY$457,Lookups!$G$4,Metrics!$K$2:$K$457,Q$61)</f>
        <v>5</v>
      </c>
      <c r="R70" s="17">
        <f>COUNTIFS(Metrics!$A$2:$A$457,"&lt;&gt;Duplicate",Metrics!$AY$2:$AY$457,Lookups!$G$4,Metrics!$K$2:$K$457,R$61)</f>
        <v>3</v>
      </c>
      <c r="S70" s="17">
        <f>COUNTIFS(Metrics!$A$2:$A$457,"&lt;&gt;Duplicate",Metrics!$AY$2:$AY$457,Lookups!$G$4,Metrics!$K$2:$K$457,S$61)</f>
        <v>6</v>
      </c>
      <c r="T70" s="17">
        <f>COUNTIFS(Metrics!$A$2:$A$457,"&lt;&gt;Duplicate",Metrics!$AY$2:$AY$457,Lookups!$G$4,Metrics!$K$2:$K$457,T$61)</f>
        <v>6</v>
      </c>
      <c r="U70" s="17">
        <f>COUNTIFS(Metrics!$A$2:$A$457,"&lt;&gt;Duplicate",Metrics!$AY$2:$AY$457,Lookups!$G$4,Metrics!$K$2:$K$457,U$61)</f>
        <v>2</v>
      </c>
      <c r="V70" s="17">
        <f>COUNTIFS(Metrics!$A$2:$A$457,"&lt;&gt;Duplicate",Metrics!$AY$2:$AY$457,Lookups!$G$4,Metrics!$K$2:$K$457,V$61)</f>
        <v>7</v>
      </c>
      <c r="W70" s="17">
        <f>COUNTIFS(Metrics!$A$2:$A$457,"&lt;&gt;Duplicate",Metrics!$AY$2:$AY$457,Lookups!$G$4,Metrics!$K$2:$K$457,W$61)</f>
        <v>2</v>
      </c>
      <c r="X70" s="17">
        <f>COUNTIFS(Metrics!$A$2:$A$457,"&lt;&gt;Duplicate",Metrics!$AY$2:$AY$457,Lookups!$G$4,Metrics!$K$2:$K$457,X$61)</f>
        <v>1</v>
      </c>
      <c r="Y70" s="17">
        <f>COUNTIFS(Metrics!$A$2:$A$457,"&lt;&gt;Duplicate",Metrics!$AY$2:$AY$457,Lookups!$G$4,Metrics!$K$2:$K$457,Y$61)</f>
        <v>0</v>
      </c>
      <c r="Z70" s="17">
        <f>COUNTIFS(Metrics!$A$2:$A$457,"&lt;&gt;Duplicate",Metrics!$AY$2:$AY$457,Lookups!$G$4,Metrics!$K$2:$K$457,Z$61)</f>
        <v>0</v>
      </c>
      <c r="AA70" s="17">
        <f>COUNTIFS(Metrics!$A$2:$A$457,"&lt;&gt;Duplicate",Metrics!$AY$2:$AY$457,Lookups!$G$4,Metrics!$K$2:$K$457,AA$61)</f>
        <v>0</v>
      </c>
      <c r="AB70" s="17">
        <f>COUNTIFS(Metrics!$A$2:$A$457,"&lt;&gt;Duplicate",Metrics!$AY$2:$AY$457,Lookups!$G$4,Metrics!$K$2:$K$457,AB$61)</f>
        <v>0</v>
      </c>
      <c r="AC70" s="17">
        <f>COUNTIFS(Metrics!$A$2:$A$457,"&lt;&gt;Duplicate",Metrics!$AY$2:$AY$457,Lookups!$G$4,Metrics!$K$2:$K$457,AC$61)</f>
        <v>5</v>
      </c>
      <c r="AD70" s="24" t="str">
        <f t="shared" si="7"/>
        <v>Y</v>
      </c>
    </row>
    <row r="71" spans="1:30">
      <c r="A71" t="s">
        <v>1000</v>
      </c>
      <c r="B71" s="17">
        <f>COUNTIFS(Metrics!$A$2:$A$457,"&lt;&gt;Duplicate",Metrics!$AZ$2:$AZ$457,Lookups!$G$2)</f>
        <v>169</v>
      </c>
      <c r="C71" s="22">
        <f>SUM(B71:B73)</f>
        <v>315</v>
      </c>
      <c r="E71" s="17">
        <f>COUNTIFS(Metrics!$A$2:$A$457,"&lt;&gt;Duplicate",Metrics!$AZ$2:$AZ$457,Lookups!$G$2,Metrics!$F$2:$F$457,E$61)</f>
        <v>167</v>
      </c>
      <c r="F71" s="17">
        <f>COUNTIFS(Metrics!$A$2:$A$457,"&lt;&gt;Duplicate",Metrics!$AZ$2:$AZ$457,Lookups!$G$2,Metrics!$F$2:$F$457,F$61)</f>
        <v>2</v>
      </c>
      <c r="G71" s="24" t="str">
        <f t="shared" si="5"/>
        <v>Y</v>
      </c>
      <c r="H71" s="17">
        <f>COUNTIFS(Metrics!$A$2:$A$457,"&lt;&gt;Duplicate",Metrics!$AZ$2:$AZ$457,Lookups!$G$2,Metrics!$J$2:$J$457,H$61)</f>
        <v>128</v>
      </c>
      <c r="I71" s="17">
        <f>COUNTIFS(Metrics!$A$2:$A$457,"&lt;&gt;Duplicate",Metrics!$AZ$2:$AZ$457,Lookups!$G$2,Metrics!$J$2:$J$457,I$61)</f>
        <v>32</v>
      </c>
      <c r="J71" s="17">
        <f>COUNTIFS(Metrics!$A$2:$A$457,"&lt;&gt;Duplicate",Metrics!$AZ$2:$AZ$457,Lookups!$G$2,Metrics!$J$2:$J$457,J$61)</f>
        <v>7</v>
      </c>
      <c r="K71" s="17">
        <f>COUNTIFS(Metrics!$A$2:$A$457,"&lt;&gt;Duplicate",Metrics!$AZ$2:$AZ$457,Lookups!$G$2,Metrics!$J$2:$J$457,K$61)</f>
        <v>2</v>
      </c>
      <c r="L71" s="24" t="str">
        <f t="shared" si="6"/>
        <v>Y</v>
      </c>
      <c r="N71" s="17">
        <f>COUNTIFS(Metrics!$A$2:$A$457,"&lt;&gt;Duplicate",Metrics!$AZ$2:$AZ$457,Lookups!$G$2,Metrics!$K$2:$K$457,N$61)</f>
        <v>16</v>
      </c>
      <c r="O71" s="17">
        <f>COUNTIFS(Metrics!$A$2:$A$457,"&lt;&gt;Duplicate",Metrics!$AZ$2:$AZ$457,Lookups!$G$2,Metrics!$K$2:$K$457,O$61)</f>
        <v>49</v>
      </c>
      <c r="P71" s="17">
        <f>COUNTIFS(Metrics!$A$2:$A$457,"&lt;&gt;Duplicate",Metrics!$AZ$2:$AZ$457,Lookups!$G$2,Metrics!$K$2:$K$457,P$61)</f>
        <v>34</v>
      </c>
      <c r="Q71" s="17">
        <f>COUNTIFS(Metrics!$A$2:$A$457,"&lt;&gt;Duplicate",Metrics!$AZ$2:$AZ$457,Lookups!$G$2,Metrics!$K$2:$K$457,Q$61)</f>
        <v>6</v>
      </c>
      <c r="R71" s="17">
        <f>COUNTIFS(Metrics!$A$2:$A$457,"&lt;&gt;Duplicate",Metrics!$AZ$2:$AZ$457,Lookups!$G$2,Metrics!$K$2:$K$457,R$61)</f>
        <v>2</v>
      </c>
      <c r="S71" s="17">
        <f>COUNTIFS(Metrics!$A$2:$A$457,"&lt;&gt;Duplicate",Metrics!$AZ$2:$AZ$457,Lookups!$G$2,Metrics!$K$2:$K$457,S$61)</f>
        <v>9</v>
      </c>
      <c r="T71" s="17">
        <f>COUNTIFS(Metrics!$A$2:$A$457,"&lt;&gt;Duplicate",Metrics!$AZ$2:$AZ$457,Lookups!$G$2,Metrics!$K$2:$K$457,T$61)</f>
        <v>15</v>
      </c>
      <c r="U71" s="17">
        <f>COUNTIFS(Metrics!$A$2:$A$457,"&lt;&gt;Duplicate",Metrics!$AZ$2:$AZ$457,Lookups!$G$2,Metrics!$K$2:$K$457,U$61)</f>
        <v>0</v>
      </c>
      <c r="V71" s="17">
        <f>COUNTIFS(Metrics!$A$2:$A$457,"&lt;&gt;Duplicate",Metrics!$AZ$2:$AZ$457,Lookups!$G$2,Metrics!$K$2:$K$457,V$61)</f>
        <v>8</v>
      </c>
      <c r="W71" s="17">
        <f>COUNTIFS(Metrics!$A$2:$A$457,"&lt;&gt;Duplicate",Metrics!$AZ$2:$AZ$457,Lookups!$G$2,Metrics!$K$2:$K$457,W$61)</f>
        <v>2</v>
      </c>
      <c r="X71" s="17">
        <f>COUNTIFS(Metrics!$A$2:$A$457,"&lt;&gt;Duplicate",Metrics!$AZ$2:$AZ$457,Lookups!$G$2,Metrics!$K$2:$K$457,X$61)</f>
        <v>2</v>
      </c>
      <c r="Y71" s="17">
        <f>COUNTIFS(Metrics!$A$2:$A$457,"&lt;&gt;Duplicate",Metrics!$AZ$2:$AZ$457,Lookups!$G$2,Metrics!$K$2:$K$457,Y$61)</f>
        <v>1</v>
      </c>
      <c r="Z71" s="17">
        <f>COUNTIFS(Metrics!$A$2:$A$457,"&lt;&gt;Duplicate",Metrics!$AZ$2:$AZ$457,Lookups!$G$2,Metrics!$K$2:$K$457,Z$61)</f>
        <v>2</v>
      </c>
      <c r="AA71" s="17">
        <f>COUNTIFS(Metrics!$A$2:$A$457,"&lt;&gt;Duplicate",Metrics!$AZ$2:$AZ$457,Lookups!$G$2,Metrics!$K$2:$K$457,AA$61)</f>
        <v>0</v>
      </c>
      <c r="AB71" s="17">
        <f>COUNTIFS(Metrics!$A$2:$A$457,"&lt;&gt;Duplicate",Metrics!$AZ$2:$AZ$457,Lookups!$G$2,Metrics!$K$2:$K$457,AB$61)</f>
        <v>0</v>
      </c>
      <c r="AC71" s="17">
        <f>COUNTIFS(Metrics!$A$2:$A$457,"&lt;&gt;Duplicate",Metrics!$AZ$2:$AZ$457,Lookups!$G$2,Metrics!$K$2:$K$457,AC$61)</f>
        <v>23</v>
      </c>
      <c r="AD71" s="24" t="str">
        <f t="shared" si="7"/>
        <v>Y</v>
      </c>
    </row>
    <row r="72" spans="1:30">
      <c r="A72" t="s">
        <v>1001</v>
      </c>
      <c r="B72" s="17">
        <f>COUNTIFS(Metrics!$A$2:$A$457,"&lt;&gt;Duplicate",Metrics!$AZ$2:$AZ$457,Lookups!$G$3)</f>
        <v>119</v>
      </c>
      <c r="E72" s="17">
        <f>COUNTIFS(Metrics!$A$2:$A$457,"&lt;&gt;Duplicate",Metrics!$AZ$2:$AZ$457,Lookups!$G$3,Metrics!$F$2:$F$457,E$61)</f>
        <v>112</v>
      </c>
      <c r="F72" s="17">
        <f>COUNTIFS(Metrics!$A$2:$A$457,"&lt;&gt;Duplicate",Metrics!$AZ$2:$AZ$457,Lookups!$G$3,Metrics!$F$2:$F$457,F$61)</f>
        <v>7</v>
      </c>
      <c r="G72" s="24" t="str">
        <f t="shared" si="5"/>
        <v>Y</v>
      </c>
      <c r="H72" s="17">
        <f>COUNTIFS(Metrics!$A$2:$A$457,"&lt;&gt;Duplicate",Metrics!$AZ$2:$AZ$457,Lookups!$G$3,Metrics!$J$2:$J$457,H$61)</f>
        <v>82</v>
      </c>
      <c r="I72" s="17">
        <f>COUNTIFS(Metrics!$A$2:$A$457,"&lt;&gt;Duplicate",Metrics!$AZ$2:$AZ$457,Lookups!$G$3,Metrics!$J$2:$J$457,I$61)</f>
        <v>24</v>
      </c>
      <c r="J72" s="17">
        <f>COUNTIFS(Metrics!$A$2:$A$457,"&lt;&gt;Duplicate",Metrics!$AZ$2:$AZ$457,Lookups!$G$3,Metrics!$J$2:$J$457,J$61)</f>
        <v>13</v>
      </c>
      <c r="K72" s="17">
        <f>COUNTIFS(Metrics!$A$2:$A$457,"&lt;&gt;Duplicate",Metrics!$AZ$2:$AZ$457,Lookups!$G$3,Metrics!$J$2:$J$457,K$61)</f>
        <v>0</v>
      </c>
      <c r="L72" s="24" t="str">
        <f t="shared" si="6"/>
        <v>Y</v>
      </c>
      <c r="N72" s="17">
        <f>COUNTIFS(Metrics!$A$2:$A$457,"&lt;&gt;Duplicate",Metrics!$AZ$2:$AZ$457,Lookups!$G$3,Metrics!$K$2:$K$457,N$61)</f>
        <v>6</v>
      </c>
      <c r="O72" s="17">
        <f>COUNTIFS(Metrics!$A$2:$A$457,"&lt;&gt;Duplicate",Metrics!$AZ$2:$AZ$457,Lookups!$G$3,Metrics!$K$2:$K$457,O$61)</f>
        <v>15</v>
      </c>
      <c r="P72" s="17">
        <f>COUNTIFS(Metrics!$A$2:$A$457,"&lt;&gt;Duplicate",Metrics!$AZ$2:$AZ$457,Lookups!$G$3,Metrics!$K$2:$K$457,P$61)</f>
        <v>33</v>
      </c>
      <c r="Q72" s="17">
        <f>COUNTIFS(Metrics!$A$2:$A$457,"&lt;&gt;Duplicate",Metrics!$AZ$2:$AZ$457,Lookups!$G$3,Metrics!$K$2:$K$457,Q$61)</f>
        <v>8</v>
      </c>
      <c r="R72" s="17">
        <f>COUNTIFS(Metrics!$A$2:$A$457,"&lt;&gt;Duplicate",Metrics!$AZ$2:$AZ$457,Lookups!$G$3,Metrics!$K$2:$K$457,R$61)</f>
        <v>1</v>
      </c>
      <c r="S72" s="17">
        <f>COUNTIFS(Metrics!$A$2:$A$457,"&lt;&gt;Duplicate",Metrics!$AZ$2:$AZ$457,Lookups!$G$3,Metrics!$K$2:$K$457,S$61)</f>
        <v>1</v>
      </c>
      <c r="T72" s="17">
        <f>COUNTIFS(Metrics!$A$2:$A$457,"&lt;&gt;Duplicate",Metrics!$AZ$2:$AZ$457,Lookups!$G$3,Metrics!$K$2:$K$457,T$61)</f>
        <v>16</v>
      </c>
      <c r="U72" s="17">
        <f>COUNTIFS(Metrics!$A$2:$A$457,"&lt;&gt;Duplicate",Metrics!$AZ$2:$AZ$457,Lookups!$G$3,Metrics!$K$2:$K$457,U$61)</f>
        <v>3</v>
      </c>
      <c r="V72" s="17">
        <f>COUNTIFS(Metrics!$A$2:$A$457,"&lt;&gt;Duplicate",Metrics!$AZ$2:$AZ$457,Lookups!$G$3,Metrics!$K$2:$K$457,V$61)</f>
        <v>1</v>
      </c>
      <c r="W72" s="17">
        <f>COUNTIFS(Metrics!$A$2:$A$457,"&lt;&gt;Duplicate",Metrics!$AZ$2:$AZ$457,Lookups!$G$3,Metrics!$K$2:$K$457,W$61)</f>
        <v>13</v>
      </c>
      <c r="X72" s="17">
        <f>COUNTIFS(Metrics!$A$2:$A$457,"&lt;&gt;Duplicate",Metrics!$AZ$2:$AZ$457,Lookups!$G$3,Metrics!$K$2:$K$457,X$61)</f>
        <v>0</v>
      </c>
      <c r="Y72" s="17">
        <f>COUNTIFS(Metrics!$A$2:$A$457,"&lt;&gt;Duplicate",Metrics!$AZ$2:$AZ$457,Lookups!$G$3,Metrics!$K$2:$K$457,Y$61)</f>
        <v>2</v>
      </c>
      <c r="Z72" s="17">
        <f>COUNTIFS(Metrics!$A$2:$A$457,"&lt;&gt;Duplicate",Metrics!$AZ$2:$AZ$457,Lookups!$G$3,Metrics!$K$2:$K$457,Z$61)</f>
        <v>4</v>
      </c>
      <c r="AA72" s="17">
        <f>COUNTIFS(Metrics!$A$2:$A$457,"&lt;&gt;Duplicate",Metrics!$AZ$2:$AZ$457,Lookups!$G$3,Metrics!$K$2:$K$457,AA$61)</f>
        <v>1</v>
      </c>
      <c r="AB72" s="17">
        <f>COUNTIFS(Metrics!$A$2:$A$457,"&lt;&gt;Duplicate",Metrics!$AZ$2:$AZ$457,Lookups!$G$3,Metrics!$K$2:$K$457,AB$61)</f>
        <v>1</v>
      </c>
      <c r="AC72" s="17">
        <f>COUNTIFS(Metrics!$A$2:$A$457,"&lt;&gt;Duplicate",Metrics!$AZ$2:$AZ$457,Lookups!$G$3,Metrics!$K$2:$K$457,AC$61)</f>
        <v>14</v>
      </c>
      <c r="AD72" s="24" t="str">
        <f t="shared" si="7"/>
        <v>Y</v>
      </c>
    </row>
    <row r="73" spans="1:30">
      <c r="A73" t="s">
        <v>1002</v>
      </c>
      <c r="B73" s="17">
        <f>COUNTIFS(Metrics!$A$2:$A$457,"&lt;&gt;Duplicate",Metrics!$AZ$2:$AZ$457,Lookups!$G$4)</f>
        <v>27</v>
      </c>
      <c r="E73" s="17">
        <f>COUNTIFS(Metrics!$A$2:$A$457,"&lt;&gt;Duplicate",Metrics!$AZ$2:$AZ$457,Lookups!$G$4,Metrics!$F$2:$F$457,E$61)</f>
        <v>21</v>
      </c>
      <c r="F73" s="17">
        <f>COUNTIFS(Metrics!$A$2:$A$457,"&lt;&gt;Duplicate",Metrics!$AZ$2:$AZ$457,Lookups!$G$4,Metrics!$F$2:$F$457,F$61)</f>
        <v>6</v>
      </c>
      <c r="G73" s="24" t="str">
        <f t="shared" si="5"/>
        <v>Y</v>
      </c>
      <c r="H73" s="17">
        <f>COUNTIFS(Metrics!$A$2:$A$457,"&lt;&gt;Duplicate",Metrics!$AZ$2:$AZ$457,Lookups!$G$4,Metrics!$J$2:$J$457,H$61)</f>
        <v>18</v>
      </c>
      <c r="I73" s="17">
        <f>COUNTIFS(Metrics!$A$2:$A$457,"&lt;&gt;Duplicate",Metrics!$AZ$2:$AZ$457,Lookups!$G$4,Metrics!$J$2:$J$457,I$61)</f>
        <v>6</v>
      </c>
      <c r="J73" s="17">
        <f>COUNTIFS(Metrics!$A$2:$A$457,"&lt;&gt;Duplicate",Metrics!$AZ$2:$AZ$457,Lookups!$G$4,Metrics!$J$2:$J$457,J$61)</f>
        <v>3</v>
      </c>
      <c r="K73" s="17">
        <f>COUNTIFS(Metrics!$A$2:$A$457,"&lt;&gt;Duplicate",Metrics!$AZ$2:$AZ$457,Lookups!$G$4,Metrics!$J$2:$J$457,K$61)</f>
        <v>0</v>
      </c>
      <c r="L73" s="24" t="str">
        <f t="shared" si="6"/>
        <v>Y</v>
      </c>
      <c r="N73" s="17">
        <f>COUNTIFS(Metrics!$A$2:$A$457,"&lt;&gt;Duplicate",Metrics!$AZ$2:$AZ$457,Lookups!$G$4,Metrics!$K$2:$K$457,N$61)</f>
        <v>5</v>
      </c>
      <c r="O73" s="17">
        <f>COUNTIFS(Metrics!$A$2:$A$457,"&lt;&gt;Duplicate",Metrics!$AZ$2:$AZ$457,Lookups!$G$4,Metrics!$K$2:$K$457,O$61)</f>
        <v>3</v>
      </c>
      <c r="P73" s="17">
        <f>COUNTIFS(Metrics!$A$2:$A$457,"&lt;&gt;Duplicate",Metrics!$AZ$2:$AZ$457,Lookups!$G$4,Metrics!$K$2:$K$457,P$61)</f>
        <v>4</v>
      </c>
      <c r="Q73" s="17">
        <f>COUNTIFS(Metrics!$A$2:$A$457,"&lt;&gt;Duplicate",Metrics!$AZ$2:$AZ$457,Lookups!$G$4,Metrics!$K$2:$K$457,Q$61)</f>
        <v>1</v>
      </c>
      <c r="R73" s="17">
        <f>COUNTIFS(Metrics!$A$2:$A$457,"&lt;&gt;Duplicate",Metrics!$AZ$2:$AZ$457,Lookups!$G$4,Metrics!$K$2:$K$457,R$61)</f>
        <v>0</v>
      </c>
      <c r="S73" s="17">
        <f>COUNTIFS(Metrics!$A$2:$A$457,"&lt;&gt;Duplicate",Metrics!$AZ$2:$AZ$457,Lookups!$G$4,Metrics!$K$2:$K$457,S$61)</f>
        <v>0</v>
      </c>
      <c r="T73" s="17">
        <f>COUNTIFS(Metrics!$A$2:$A$457,"&lt;&gt;Duplicate",Metrics!$AZ$2:$AZ$457,Lookups!$G$4,Metrics!$K$2:$K$457,T$61)</f>
        <v>2</v>
      </c>
      <c r="U73" s="17">
        <f>COUNTIFS(Metrics!$A$2:$A$457,"&lt;&gt;Duplicate",Metrics!$AZ$2:$AZ$457,Lookups!$G$4,Metrics!$K$2:$K$457,U$61)</f>
        <v>0</v>
      </c>
      <c r="V73" s="17">
        <f>COUNTIFS(Metrics!$A$2:$A$457,"&lt;&gt;Duplicate",Metrics!$AZ$2:$AZ$457,Lookups!$G$4,Metrics!$K$2:$K$457,V$61)</f>
        <v>0</v>
      </c>
      <c r="W73" s="17">
        <f>COUNTIFS(Metrics!$A$2:$A$457,"&lt;&gt;Duplicate",Metrics!$AZ$2:$AZ$457,Lookups!$G$4,Metrics!$K$2:$K$457,W$61)</f>
        <v>6</v>
      </c>
      <c r="X73" s="17">
        <f>COUNTIFS(Metrics!$A$2:$A$457,"&lt;&gt;Duplicate",Metrics!$AZ$2:$AZ$457,Lookups!$G$4,Metrics!$K$2:$K$457,X$61)</f>
        <v>1</v>
      </c>
      <c r="Y73" s="17">
        <f>COUNTIFS(Metrics!$A$2:$A$457,"&lt;&gt;Duplicate",Metrics!$AZ$2:$AZ$457,Lookups!$G$4,Metrics!$K$2:$K$457,Y$61)</f>
        <v>1</v>
      </c>
      <c r="Z73" s="17">
        <f>COUNTIFS(Metrics!$A$2:$A$457,"&lt;&gt;Duplicate",Metrics!$AZ$2:$AZ$457,Lookups!$G$4,Metrics!$K$2:$K$457,Z$61)</f>
        <v>1</v>
      </c>
      <c r="AA73" s="17">
        <f>COUNTIFS(Metrics!$A$2:$A$457,"&lt;&gt;Duplicate",Metrics!$AZ$2:$AZ$457,Lookups!$G$4,Metrics!$K$2:$K$457,AA$61)</f>
        <v>0</v>
      </c>
      <c r="AB73" s="17">
        <f>COUNTIFS(Metrics!$A$2:$A$457,"&lt;&gt;Duplicate",Metrics!$AZ$2:$AZ$457,Lookups!$G$4,Metrics!$K$2:$K$457,AB$61)</f>
        <v>0</v>
      </c>
      <c r="AC73" s="17">
        <f>COUNTIFS(Metrics!$A$2:$A$457,"&lt;&gt;Duplicate",Metrics!$AZ$2:$AZ$457,Lookups!$G$4,Metrics!$K$2:$K$457,AC$61)</f>
        <v>3</v>
      </c>
      <c r="AD73" s="24" t="str">
        <f t="shared" si="7"/>
        <v>Y</v>
      </c>
    </row>
    <row r="74" spans="1:30">
      <c r="A74" t="s">
        <v>1003</v>
      </c>
      <c r="B74" s="17">
        <f>COUNTIFS(Metrics!$A$2:$A$457,"&lt;&gt;Duplicate",Metrics!$BA$2:$BA$457,Lookups!$G$2)</f>
        <v>195</v>
      </c>
      <c r="C74" s="22">
        <f>SUM(B74:B76)</f>
        <v>315</v>
      </c>
      <c r="E74" s="17">
        <f>COUNTIFS(Metrics!$A$2:$A$457,"&lt;&gt;Duplicate",Metrics!$BA$2:$BA$457,Lookups!$G$2,Metrics!$F$2:$F$457,E$61)</f>
        <v>189</v>
      </c>
      <c r="F74" s="17">
        <f>COUNTIFS(Metrics!$A$2:$A$457,"&lt;&gt;Duplicate",Metrics!$BA$2:$BA$457,Lookups!$G$2,Metrics!$F$2:$F$457,F$61)</f>
        <v>6</v>
      </c>
      <c r="G74" s="24" t="str">
        <f t="shared" si="5"/>
        <v>Y</v>
      </c>
      <c r="H74" s="17">
        <f>COUNTIFS(Metrics!$A$2:$A$457,"&lt;&gt;Duplicate",Metrics!$BA$2:$BA$457,Lookups!$G$2,Metrics!$J$2:$J$457,H$61)</f>
        <v>153</v>
      </c>
      <c r="I74" s="17">
        <f>COUNTIFS(Metrics!$A$2:$A$457,"&lt;&gt;Duplicate",Metrics!$BA$2:$BA$457,Lookups!$G$2,Metrics!$J$2:$J$457,I$61)</f>
        <v>34</v>
      </c>
      <c r="J74" s="17">
        <f>COUNTIFS(Metrics!$A$2:$A$457,"&lt;&gt;Duplicate",Metrics!$BA$2:$BA$457,Lookups!$G$2,Metrics!$J$2:$J$457,J$61)</f>
        <v>8</v>
      </c>
      <c r="K74" s="17">
        <f>COUNTIFS(Metrics!$A$2:$A$457,"&lt;&gt;Duplicate",Metrics!$BA$2:$BA$457,Lookups!$G$2,Metrics!$J$2:$J$457,K$61)</f>
        <v>0</v>
      </c>
      <c r="L74" s="24" t="str">
        <f t="shared" si="6"/>
        <v>Y</v>
      </c>
      <c r="N74" s="17">
        <f>COUNTIFS(Metrics!$A$2:$A$457,"&lt;&gt;Duplicate",Metrics!$BA$2:$BA$457,Lookups!$G$2,Metrics!$K$2:$K$457,N$61)</f>
        <v>23</v>
      </c>
      <c r="O74" s="17">
        <f>COUNTIFS(Metrics!$A$2:$A$457,"&lt;&gt;Duplicate",Metrics!$BA$2:$BA$457,Lookups!$G$2,Metrics!$K$2:$K$457,O$61)</f>
        <v>51</v>
      </c>
      <c r="P74" s="17">
        <f>COUNTIFS(Metrics!$A$2:$A$457,"&lt;&gt;Duplicate",Metrics!$BA$2:$BA$457,Lookups!$G$2,Metrics!$K$2:$K$457,P$61)</f>
        <v>41</v>
      </c>
      <c r="Q74" s="17">
        <f>COUNTIFS(Metrics!$A$2:$A$457,"&lt;&gt;Duplicate",Metrics!$BA$2:$BA$457,Lookups!$G$2,Metrics!$K$2:$K$457,Q$61)</f>
        <v>6</v>
      </c>
      <c r="R74" s="17">
        <f>COUNTIFS(Metrics!$A$2:$A$457,"&lt;&gt;Duplicate",Metrics!$BA$2:$BA$457,Lookups!$G$2,Metrics!$K$2:$K$457,R$61)</f>
        <v>2</v>
      </c>
      <c r="S74" s="17">
        <f>COUNTIFS(Metrics!$A$2:$A$457,"&lt;&gt;Duplicate",Metrics!$BA$2:$BA$457,Lookups!$G$2,Metrics!$K$2:$K$457,S$61)</f>
        <v>3</v>
      </c>
      <c r="T74" s="17">
        <f>COUNTIFS(Metrics!$A$2:$A$457,"&lt;&gt;Duplicate",Metrics!$BA$2:$BA$457,Lookups!$G$2,Metrics!$K$2:$K$457,T$61)</f>
        <v>11</v>
      </c>
      <c r="U74" s="17">
        <f>COUNTIFS(Metrics!$A$2:$A$457,"&lt;&gt;Duplicate",Metrics!$BA$2:$BA$457,Lookups!$G$2,Metrics!$K$2:$K$457,U$61)</f>
        <v>2</v>
      </c>
      <c r="V74" s="17">
        <f>COUNTIFS(Metrics!$A$2:$A$457,"&lt;&gt;Duplicate",Metrics!$BA$2:$BA$457,Lookups!$G$2,Metrics!$K$2:$K$457,V$61)</f>
        <v>7</v>
      </c>
      <c r="W74" s="17">
        <f>COUNTIFS(Metrics!$A$2:$A$457,"&lt;&gt;Duplicate",Metrics!$BA$2:$BA$457,Lookups!$G$2,Metrics!$K$2:$K$457,W$61)</f>
        <v>7</v>
      </c>
      <c r="X74" s="17">
        <f>COUNTIFS(Metrics!$A$2:$A$457,"&lt;&gt;Duplicate",Metrics!$BA$2:$BA$457,Lookups!$G$2,Metrics!$K$2:$K$457,X$61)</f>
        <v>0</v>
      </c>
      <c r="Y74" s="17">
        <f>COUNTIFS(Metrics!$A$2:$A$457,"&lt;&gt;Duplicate",Metrics!$BA$2:$BA$457,Lookups!$G$2,Metrics!$K$2:$K$457,Y$61)</f>
        <v>3</v>
      </c>
      <c r="Z74" s="17">
        <f>COUNTIFS(Metrics!$A$2:$A$457,"&lt;&gt;Duplicate",Metrics!$BA$2:$BA$457,Lookups!$G$2,Metrics!$K$2:$K$457,Z$61)</f>
        <v>4</v>
      </c>
      <c r="AA74" s="17">
        <f>COUNTIFS(Metrics!$A$2:$A$457,"&lt;&gt;Duplicate",Metrics!$BA$2:$BA$457,Lookups!$G$2,Metrics!$K$2:$K$457,AA$61)</f>
        <v>0</v>
      </c>
      <c r="AB74" s="17">
        <f>COUNTIFS(Metrics!$A$2:$A$457,"&lt;&gt;Duplicate",Metrics!$BA$2:$BA$457,Lookups!$G$2,Metrics!$K$2:$K$457,AB$61)</f>
        <v>1</v>
      </c>
      <c r="AC74" s="17">
        <f>COUNTIFS(Metrics!$A$2:$A$457,"&lt;&gt;Duplicate",Metrics!$BA$2:$BA$457,Lookups!$G$2,Metrics!$K$2:$K$457,AC$61)</f>
        <v>34</v>
      </c>
      <c r="AD74" s="24" t="str">
        <f t="shared" si="7"/>
        <v>Y</v>
      </c>
    </row>
    <row r="75" spans="1:30">
      <c r="A75" t="s">
        <v>1004</v>
      </c>
      <c r="B75" s="17">
        <f>COUNTIFS(Metrics!$A$2:$A$457,"&lt;&gt;Duplicate",Metrics!$BA$2:$BA$457,Lookups!$G$3)</f>
        <v>106</v>
      </c>
      <c r="E75" s="17">
        <f>COUNTIFS(Metrics!$A$2:$A$457,"&lt;&gt;Duplicate",Metrics!$BA$2:$BA$457,Lookups!$G$3,Metrics!$F$2:$F$457,E$61)</f>
        <v>102</v>
      </c>
      <c r="F75" s="17">
        <f>COUNTIFS(Metrics!$A$2:$A$457,"&lt;&gt;Duplicate",Metrics!$BA$2:$BA$457,Lookups!$G$3,Metrics!$F$2:$F$457,F$61)</f>
        <v>4</v>
      </c>
      <c r="G75" s="24" t="str">
        <f t="shared" si="5"/>
        <v>Y</v>
      </c>
      <c r="H75" s="17">
        <f>COUNTIFS(Metrics!$A$2:$A$457,"&lt;&gt;Duplicate",Metrics!$BA$2:$BA$457,Lookups!$G$3,Metrics!$J$2:$J$457,H$61)</f>
        <v>68</v>
      </c>
      <c r="I75" s="17">
        <f>COUNTIFS(Metrics!$A$2:$A$457,"&lt;&gt;Duplicate",Metrics!$BA$2:$BA$457,Lookups!$G$3,Metrics!$J$2:$J$457,I$61)</f>
        <v>25</v>
      </c>
      <c r="J75" s="17">
        <f>COUNTIFS(Metrics!$A$2:$A$457,"&lt;&gt;Duplicate",Metrics!$BA$2:$BA$457,Lookups!$G$3,Metrics!$J$2:$J$457,J$61)</f>
        <v>13</v>
      </c>
      <c r="K75" s="17">
        <f>COUNTIFS(Metrics!$A$2:$A$457,"&lt;&gt;Duplicate",Metrics!$BA$2:$BA$457,Lookups!$G$3,Metrics!$J$2:$J$457,K$61)</f>
        <v>0</v>
      </c>
      <c r="L75" s="24" t="str">
        <f t="shared" si="6"/>
        <v>Y</v>
      </c>
      <c r="N75" s="17">
        <f>COUNTIFS(Metrics!$A$2:$A$457,"&lt;&gt;Duplicate",Metrics!$BA$2:$BA$457,Lookups!$G$3,Metrics!$K$2:$K$457,N$61)</f>
        <v>3</v>
      </c>
      <c r="O75" s="17">
        <f>COUNTIFS(Metrics!$A$2:$A$457,"&lt;&gt;Duplicate",Metrics!$BA$2:$BA$457,Lookups!$G$3,Metrics!$K$2:$K$457,O$61)</f>
        <v>16</v>
      </c>
      <c r="P75" s="17">
        <f>COUNTIFS(Metrics!$A$2:$A$457,"&lt;&gt;Duplicate",Metrics!$BA$2:$BA$457,Lookups!$G$3,Metrics!$K$2:$K$457,P$61)</f>
        <v>28</v>
      </c>
      <c r="Q75" s="17">
        <f>COUNTIFS(Metrics!$A$2:$A$457,"&lt;&gt;Duplicate",Metrics!$BA$2:$BA$457,Lookups!$G$3,Metrics!$K$2:$K$457,Q$61)</f>
        <v>8</v>
      </c>
      <c r="R75" s="17">
        <f>COUNTIFS(Metrics!$A$2:$A$457,"&lt;&gt;Duplicate",Metrics!$BA$2:$BA$457,Lookups!$G$3,Metrics!$K$2:$K$457,R$61)</f>
        <v>1</v>
      </c>
      <c r="S75" s="17">
        <f>COUNTIFS(Metrics!$A$2:$A$457,"&lt;&gt;Duplicate",Metrics!$BA$2:$BA$457,Lookups!$G$3,Metrics!$K$2:$K$457,S$61)</f>
        <v>6</v>
      </c>
      <c r="T75" s="17">
        <f>COUNTIFS(Metrics!$A$2:$A$457,"&lt;&gt;Duplicate",Metrics!$BA$2:$BA$457,Lookups!$G$3,Metrics!$K$2:$K$457,T$61)</f>
        <v>18</v>
      </c>
      <c r="U75" s="17">
        <f>COUNTIFS(Metrics!$A$2:$A$457,"&lt;&gt;Duplicate",Metrics!$BA$2:$BA$457,Lookups!$G$3,Metrics!$K$2:$K$457,U$61)</f>
        <v>1</v>
      </c>
      <c r="V75" s="17">
        <f>COUNTIFS(Metrics!$A$2:$A$457,"&lt;&gt;Duplicate",Metrics!$BA$2:$BA$457,Lookups!$G$3,Metrics!$K$2:$K$457,V$61)</f>
        <v>1</v>
      </c>
      <c r="W75" s="17">
        <f>COUNTIFS(Metrics!$A$2:$A$457,"&lt;&gt;Duplicate",Metrics!$BA$2:$BA$457,Lookups!$G$3,Metrics!$K$2:$K$457,W$61)</f>
        <v>13</v>
      </c>
      <c r="X75" s="17">
        <f>COUNTIFS(Metrics!$A$2:$A$457,"&lt;&gt;Duplicate",Metrics!$BA$2:$BA$457,Lookups!$G$3,Metrics!$K$2:$K$457,X$61)</f>
        <v>2</v>
      </c>
      <c r="Y75" s="17">
        <f>COUNTIFS(Metrics!$A$2:$A$457,"&lt;&gt;Duplicate",Metrics!$BA$2:$BA$457,Lookups!$G$3,Metrics!$K$2:$K$457,Y$61)</f>
        <v>0</v>
      </c>
      <c r="Z75" s="17">
        <f>COUNTIFS(Metrics!$A$2:$A$457,"&lt;&gt;Duplicate",Metrics!$BA$2:$BA$457,Lookups!$G$3,Metrics!$K$2:$K$457,Z$61)</f>
        <v>3</v>
      </c>
      <c r="AA75" s="17">
        <f>COUNTIFS(Metrics!$A$2:$A$457,"&lt;&gt;Duplicate",Metrics!$BA$2:$BA$457,Lookups!$G$3,Metrics!$K$2:$K$457,AA$61)</f>
        <v>1</v>
      </c>
      <c r="AB75" s="17">
        <f>COUNTIFS(Metrics!$A$2:$A$457,"&lt;&gt;Duplicate",Metrics!$BA$2:$BA$457,Lookups!$G$3,Metrics!$K$2:$K$457,AB$61)</f>
        <v>0</v>
      </c>
      <c r="AC75" s="17">
        <f>COUNTIFS(Metrics!$A$2:$A$457,"&lt;&gt;Duplicate",Metrics!$BA$2:$BA$457,Lookups!$G$3,Metrics!$K$2:$K$457,AC$61)</f>
        <v>5</v>
      </c>
      <c r="AD75" s="24" t="str">
        <f t="shared" si="7"/>
        <v>Y</v>
      </c>
    </row>
    <row r="76" spans="1:30">
      <c r="A76" t="s">
        <v>1005</v>
      </c>
      <c r="B76" s="17">
        <f>COUNTIFS(Metrics!$A$2:$A$457,"&lt;&gt;Duplicate",Metrics!$BA$2:$BA$457,Lookups!$G$4)</f>
        <v>14</v>
      </c>
      <c r="E76" s="17">
        <f>COUNTIFS(Metrics!$A$2:$A$457,"&lt;&gt;Duplicate",Metrics!$BA$2:$BA$457,Lookups!$G$4,Metrics!$F$2:$F$457,E$61)</f>
        <v>9</v>
      </c>
      <c r="F76" s="17">
        <f>COUNTIFS(Metrics!$A$2:$A$457,"&lt;&gt;Duplicate",Metrics!$BA$2:$BA$457,Lookups!$G$4,Metrics!$F$2:$F$457,F$61)</f>
        <v>5</v>
      </c>
      <c r="G76" s="24" t="str">
        <f t="shared" si="5"/>
        <v>Y</v>
      </c>
      <c r="H76" s="17">
        <f>COUNTIFS(Metrics!$A$2:$A$457,"&lt;&gt;Duplicate",Metrics!$BA$2:$BA$457,Lookups!$G$4,Metrics!$J$2:$J$457,H$61)</f>
        <v>7</v>
      </c>
      <c r="I76" s="17">
        <f>COUNTIFS(Metrics!$A$2:$A$457,"&lt;&gt;Duplicate",Metrics!$BA$2:$BA$457,Lookups!$G$4,Metrics!$J$2:$J$457,I$61)</f>
        <v>3</v>
      </c>
      <c r="J76" s="17">
        <f>COUNTIFS(Metrics!$A$2:$A$457,"&lt;&gt;Duplicate",Metrics!$BA$2:$BA$457,Lookups!$G$4,Metrics!$J$2:$J$457,J$61)</f>
        <v>2</v>
      </c>
      <c r="K76" s="17">
        <f>COUNTIFS(Metrics!$A$2:$A$457,"&lt;&gt;Duplicate",Metrics!$BA$2:$BA$457,Lookups!$G$4,Metrics!$J$2:$J$457,K$61)</f>
        <v>2</v>
      </c>
      <c r="L76" s="24" t="str">
        <f t="shared" si="6"/>
        <v>Y</v>
      </c>
      <c r="N76" s="17">
        <f>COUNTIFS(Metrics!$A$2:$A$457,"&lt;&gt;Duplicate",Metrics!$BA$2:$BA$457,Lookups!$G$4,Metrics!$K$2:$K$457,N$61)</f>
        <v>1</v>
      </c>
      <c r="O76" s="17">
        <f>COUNTIFS(Metrics!$A$2:$A$457,"&lt;&gt;Duplicate",Metrics!$BA$2:$BA$457,Lookups!$G$4,Metrics!$K$2:$K$457,O$61)</f>
        <v>0</v>
      </c>
      <c r="P76" s="17">
        <f>COUNTIFS(Metrics!$A$2:$A$457,"&lt;&gt;Duplicate",Metrics!$BA$2:$BA$457,Lookups!$G$4,Metrics!$K$2:$K$457,P$61)</f>
        <v>2</v>
      </c>
      <c r="Q76" s="17">
        <f>COUNTIFS(Metrics!$A$2:$A$457,"&lt;&gt;Duplicate",Metrics!$BA$2:$BA$457,Lookups!$G$4,Metrics!$K$2:$K$457,Q$61)</f>
        <v>1</v>
      </c>
      <c r="R76" s="17">
        <f>COUNTIFS(Metrics!$A$2:$A$457,"&lt;&gt;Duplicate",Metrics!$BA$2:$BA$457,Lookups!$G$4,Metrics!$K$2:$K$457,R$61)</f>
        <v>0</v>
      </c>
      <c r="S76" s="17">
        <f>COUNTIFS(Metrics!$A$2:$A$457,"&lt;&gt;Duplicate",Metrics!$BA$2:$BA$457,Lookups!$G$4,Metrics!$K$2:$K$457,S$61)</f>
        <v>1</v>
      </c>
      <c r="T76" s="17">
        <f>COUNTIFS(Metrics!$A$2:$A$457,"&lt;&gt;Duplicate",Metrics!$BA$2:$BA$457,Lookups!$G$4,Metrics!$K$2:$K$457,T$61)</f>
        <v>4</v>
      </c>
      <c r="U76" s="17">
        <f>COUNTIFS(Metrics!$A$2:$A$457,"&lt;&gt;Duplicate",Metrics!$BA$2:$BA$457,Lookups!$G$4,Metrics!$K$2:$K$457,U$61)</f>
        <v>0</v>
      </c>
      <c r="V76" s="17">
        <f>COUNTIFS(Metrics!$A$2:$A$457,"&lt;&gt;Duplicate",Metrics!$BA$2:$BA$457,Lookups!$G$4,Metrics!$K$2:$K$457,V$61)</f>
        <v>1</v>
      </c>
      <c r="W76" s="17">
        <f>COUNTIFS(Metrics!$A$2:$A$457,"&lt;&gt;Duplicate",Metrics!$BA$2:$BA$457,Lookups!$G$4,Metrics!$K$2:$K$457,W$61)</f>
        <v>1</v>
      </c>
      <c r="X76" s="17">
        <f>COUNTIFS(Metrics!$A$2:$A$457,"&lt;&gt;Duplicate",Metrics!$BA$2:$BA$457,Lookups!$G$4,Metrics!$K$2:$K$457,X$61)</f>
        <v>1</v>
      </c>
      <c r="Y76" s="17">
        <f>COUNTIFS(Metrics!$A$2:$A$457,"&lt;&gt;Duplicate",Metrics!$BA$2:$BA$457,Lookups!$G$4,Metrics!$K$2:$K$457,Y$61)</f>
        <v>1</v>
      </c>
      <c r="Z76" s="17">
        <f>COUNTIFS(Metrics!$A$2:$A$457,"&lt;&gt;Duplicate",Metrics!$BA$2:$BA$457,Lookups!$G$4,Metrics!$K$2:$K$457,Z$61)</f>
        <v>0</v>
      </c>
      <c r="AA76" s="17">
        <f>COUNTIFS(Metrics!$A$2:$A$457,"&lt;&gt;Duplicate",Metrics!$BA$2:$BA$457,Lookups!$G$4,Metrics!$K$2:$K$457,AA$61)</f>
        <v>0</v>
      </c>
      <c r="AB76" s="17">
        <f>COUNTIFS(Metrics!$A$2:$A$457,"&lt;&gt;Duplicate",Metrics!$BA$2:$BA$457,Lookups!$G$4,Metrics!$K$2:$K$457,AB$61)</f>
        <v>0</v>
      </c>
      <c r="AC76" s="17">
        <f>COUNTIFS(Metrics!$A$2:$A$457,"&lt;&gt;Duplicate",Metrics!$BA$2:$BA$457,Lookups!$G$4,Metrics!$K$2:$K$457,AC$61)</f>
        <v>1</v>
      </c>
      <c r="AD76" s="24" t="str">
        <f t="shared" si="7"/>
        <v>Y</v>
      </c>
    </row>
    <row r="77" spans="1:30">
      <c r="A77" t="s">
        <v>1006</v>
      </c>
      <c r="B77" s="17">
        <f>COUNTIFS(Metrics!$A$2:$A$457,"&lt;&gt;Duplicate",Metrics!$BB$2:$BB$457,Lookups!$G$2)</f>
        <v>181</v>
      </c>
      <c r="C77" s="22">
        <f>SUM(B77:B79)</f>
        <v>315</v>
      </c>
      <c r="E77" s="17">
        <f>COUNTIFS(Metrics!$A$2:$A$457,"&lt;&gt;Duplicate",Metrics!$BB$2:$BB$457,Lookups!$G$2,Metrics!$F$2:$F$457,E$61)</f>
        <v>175</v>
      </c>
      <c r="F77" s="17">
        <f>COUNTIFS(Metrics!$A$2:$A$457,"&lt;&gt;Duplicate",Metrics!$BB$2:$BB$457,Lookups!$G$2,Metrics!$F$2:$F$457,F$61)</f>
        <v>6</v>
      </c>
      <c r="G77" s="24" t="str">
        <f t="shared" si="5"/>
        <v>Y</v>
      </c>
      <c r="H77" s="17">
        <f>COUNTIFS(Metrics!$A$2:$A$457,"&lt;&gt;Duplicate",Metrics!$BB$2:$BB$457,Lookups!$G$2,Metrics!$J$2:$J$457,H$61)</f>
        <v>141</v>
      </c>
      <c r="I77" s="17">
        <f>COUNTIFS(Metrics!$A$2:$A$457,"&lt;&gt;Duplicate",Metrics!$BB$2:$BB$457,Lookups!$G$2,Metrics!$J$2:$J$457,I$61)</f>
        <v>30</v>
      </c>
      <c r="J77" s="17">
        <f>COUNTIFS(Metrics!$A$2:$A$457,"&lt;&gt;Duplicate",Metrics!$BB$2:$BB$457,Lookups!$G$2,Metrics!$J$2:$J$457,J$61)</f>
        <v>10</v>
      </c>
      <c r="K77" s="17">
        <f>COUNTIFS(Metrics!$A$2:$A$457,"&lt;&gt;Duplicate",Metrics!$BB$2:$BB$457,Lookups!$G$2,Metrics!$J$2:$J$457,K$61)</f>
        <v>0</v>
      </c>
      <c r="L77" s="24" t="str">
        <f t="shared" si="6"/>
        <v>Y</v>
      </c>
      <c r="N77" s="17">
        <f>COUNTIFS(Metrics!$A$2:$A$457,"&lt;&gt;Duplicate",Metrics!$BB$2:$BB$457,Lookups!$G$2,Metrics!$K$2:$K$457,N$61)</f>
        <v>17</v>
      </c>
      <c r="O77" s="17">
        <f>COUNTIFS(Metrics!$A$2:$A$457,"&lt;&gt;Duplicate",Metrics!$BB$2:$BB$457,Lookups!$G$2,Metrics!$K$2:$K$457,O$61)</f>
        <v>49</v>
      </c>
      <c r="P77" s="17">
        <f>COUNTIFS(Metrics!$A$2:$A$457,"&lt;&gt;Duplicate",Metrics!$BB$2:$BB$457,Lookups!$G$2,Metrics!$K$2:$K$457,P$61)</f>
        <v>35</v>
      </c>
      <c r="Q77" s="17">
        <f>COUNTIFS(Metrics!$A$2:$A$457,"&lt;&gt;Duplicate",Metrics!$BB$2:$BB$457,Lookups!$G$2,Metrics!$K$2:$K$457,Q$61)</f>
        <v>6</v>
      </c>
      <c r="R77" s="17">
        <f>COUNTIFS(Metrics!$A$2:$A$457,"&lt;&gt;Duplicate",Metrics!$BB$2:$BB$457,Lookups!$G$2,Metrics!$K$2:$K$457,R$61)</f>
        <v>1</v>
      </c>
      <c r="S77" s="17">
        <f>COUNTIFS(Metrics!$A$2:$A$457,"&lt;&gt;Duplicate",Metrics!$BB$2:$BB$457,Lookups!$G$2,Metrics!$K$2:$K$457,S$61)</f>
        <v>5</v>
      </c>
      <c r="T77" s="17">
        <f>COUNTIFS(Metrics!$A$2:$A$457,"&lt;&gt;Duplicate",Metrics!$BB$2:$BB$457,Lookups!$G$2,Metrics!$K$2:$K$457,T$61)</f>
        <v>12</v>
      </c>
      <c r="U77" s="17">
        <f>COUNTIFS(Metrics!$A$2:$A$457,"&lt;&gt;Duplicate",Metrics!$BB$2:$BB$457,Lookups!$G$2,Metrics!$K$2:$K$457,U$61)</f>
        <v>2</v>
      </c>
      <c r="V77" s="17">
        <f>COUNTIFS(Metrics!$A$2:$A$457,"&lt;&gt;Duplicate",Metrics!$BB$2:$BB$457,Lookups!$G$2,Metrics!$K$2:$K$457,V$61)</f>
        <v>6</v>
      </c>
      <c r="W77" s="17">
        <f>COUNTIFS(Metrics!$A$2:$A$457,"&lt;&gt;Duplicate",Metrics!$BB$2:$BB$457,Lookups!$G$2,Metrics!$K$2:$K$457,W$61)</f>
        <v>6</v>
      </c>
      <c r="X77" s="17">
        <f>COUNTIFS(Metrics!$A$2:$A$457,"&lt;&gt;Duplicate",Metrics!$BB$2:$BB$457,Lookups!$G$2,Metrics!$K$2:$K$457,X$61)</f>
        <v>0</v>
      </c>
      <c r="Y77" s="17">
        <f>COUNTIFS(Metrics!$A$2:$A$457,"&lt;&gt;Duplicate",Metrics!$BB$2:$BB$457,Lookups!$G$2,Metrics!$K$2:$K$457,Y$61)</f>
        <v>3</v>
      </c>
      <c r="Z77" s="17">
        <f>COUNTIFS(Metrics!$A$2:$A$457,"&lt;&gt;Duplicate",Metrics!$BB$2:$BB$457,Lookups!$G$2,Metrics!$K$2:$K$457,Z$61)</f>
        <v>4</v>
      </c>
      <c r="AA77" s="17">
        <f>COUNTIFS(Metrics!$A$2:$A$457,"&lt;&gt;Duplicate",Metrics!$BB$2:$BB$457,Lookups!$G$2,Metrics!$K$2:$K$457,AA$61)</f>
        <v>0</v>
      </c>
      <c r="AB77" s="17">
        <f>COUNTIFS(Metrics!$A$2:$A$457,"&lt;&gt;Duplicate",Metrics!$BB$2:$BB$457,Lookups!$G$2,Metrics!$K$2:$K$457,AB$61)</f>
        <v>1</v>
      </c>
      <c r="AC77" s="17">
        <f>COUNTIFS(Metrics!$A$2:$A$457,"&lt;&gt;Duplicate",Metrics!$BB$2:$BB$457,Lookups!$G$2,Metrics!$K$2:$K$457,AC$61)</f>
        <v>34</v>
      </c>
      <c r="AD77" s="24" t="str">
        <f t="shared" si="7"/>
        <v>Y</v>
      </c>
    </row>
    <row r="78" spans="1:30">
      <c r="A78" t="s">
        <v>1007</v>
      </c>
      <c r="B78" s="17">
        <f>COUNTIFS(Metrics!$A$2:$A$457,"&lt;&gt;Duplicate",Metrics!$BB$2:$BB$457,Lookups!$G$3)</f>
        <v>91</v>
      </c>
      <c r="E78" s="17">
        <f>COUNTIFS(Metrics!$A$2:$A$457,"&lt;&gt;Duplicate",Metrics!$BB$2:$BB$457,Lookups!$G$3,Metrics!$F$2:$F$457,E$61)</f>
        <v>89</v>
      </c>
      <c r="F78" s="17">
        <f>COUNTIFS(Metrics!$A$2:$A$457,"&lt;&gt;Duplicate",Metrics!$BB$2:$BB$457,Lookups!$G$3,Metrics!$F$2:$F$457,F$61)</f>
        <v>2</v>
      </c>
      <c r="G78" s="24" t="str">
        <f t="shared" si="5"/>
        <v>Y</v>
      </c>
      <c r="H78" s="17">
        <f>COUNTIFS(Metrics!$A$2:$A$457,"&lt;&gt;Duplicate",Metrics!$BB$2:$BB$457,Lookups!$G$3,Metrics!$J$2:$J$457,H$61)</f>
        <v>66</v>
      </c>
      <c r="I78" s="17">
        <f>COUNTIFS(Metrics!$A$2:$A$457,"&lt;&gt;Duplicate",Metrics!$BB$2:$BB$457,Lookups!$G$3,Metrics!$J$2:$J$457,I$61)</f>
        <v>17</v>
      </c>
      <c r="J78" s="17">
        <f>COUNTIFS(Metrics!$A$2:$A$457,"&lt;&gt;Duplicate",Metrics!$BB$2:$BB$457,Lookups!$G$3,Metrics!$J$2:$J$457,J$61)</f>
        <v>7</v>
      </c>
      <c r="K78" s="17">
        <f>COUNTIFS(Metrics!$A$2:$A$457,"&lt;&gt;Duplicate",Metrics!$BB$2:$BB$457,Lookups!$G$3,Metrics!$J$2:$J$457,K$61)</f>
        <v>1</v>
      </c>
      <c r="L78" s="24" t="str">
        <f t="shared" si="6"/>
        <v>Y</v>
      </c>
      <c r="N78" s="17">
        <f>COUNTIFS(Metrics!$A$2:$A$457,"&lt;&gt;Duplicate",Metrics!$BB$2:$BB$457,Lookups!$G$3,Metrics!$K$2:$K$457,N$61)</f>
        <v>6</v>
      </c>
      <c r="O78" s="17">
        <f>COUNTIFS(Metrics!$A$2:$A$457,"&lt;&gt;Duplicate",Metrics!$BB$2:$BB$457,Lookups!$G$3,Metrics!$K$2:$K$457,O$61)</f>
        <v>15</v>
      </c>
      <c r="P78" s="17">
        <f>COUNTIFS(Metrics!$A$2:$A$457,"&lt;&gt;Duplicate",Metrics!$BB$2:$BB$457,Lookups!$G$3,Metrics!$K$2:$K$457,P$61)</f>
        <v>31</v>
      </c>
      <c r="Q78" s="17">
        <f>COUNTIFS(Metrics!$A$2:$A$457,"&lt;&gt;Duplicate",Metrics!$BB$2:$BB$457,Lookups!$G$3,Metrics!$K$2:$K$457,Q$61)</f>
        <v>6</v>
      </c>
      <c r="R78" s="17">
        <f>COUNTIFS(Metrics!$A$2:$A$457,"&lt;&gt;Duplicate",Metrics!$BB$2:$BB$457,Lookups!$G$3,Metrics!$K$2:$K$457,R$61)</f>
        <v>1</v>
      </c>
      <c r="S78" s="17">
        <f>COUNTIFS(Metrics!$A$2:$A$457,"&lt;&gt;Duplicate",Metrics!$BB$2:$BB$457,Lookups!$G$3,Metrics!$K$2:$K$457,S$61)</f>
        <v>4</v>
      </c>
      <c r="T78" s="17">
        <f>COUNTIFS(Metrics!$A$2:$A$457,"&lt;&gt;Duplicate",Metrics!$BB$2:$BB$457,Lookups!$G$3,Metrics!$K$2:$K$457,T$61)</f>
        <v>11</v>
      </c>
      <c r="U78" s="17">
        <f>COUNTIFS(Metrics!$A$2:$A$457,"&lt;&gt;Duplicate",Metrics!$BB$2:$BB$457,Lookups!$G$3,Metrics!$K$2:$K$457,U$61)</f>
        <v>1</v>
      </c>
      <c r="V78" s="17">
        <f>COUNTIFS(Metrics!$A$2:$A$457,"&lt;&gt;Duplicate",Metrics!$BB$2:$BB$457,Lookups!$G$3,Metrics!$K$2:$K$457,V$61)</f>
        <v>2</v>
      </c>
      <c r="W78" s="17">
        <f>COUNTIFS(Metrics!$A$2:$A$457,"&lt;&gt;Duplicate",Metrics!$BB$2:$BB$457,Lookups!$G$3,Metrics!$K$2:$K$457,W$61)</f>
        <v>6</v>
      </c>
      <c r="X78" s="17">
        <f>COUNTIFS(Metrics!$A$2:$A$457,"&lt;&gt;Duplicate",Metrics!$BB$2:$BB$457,Lookups!$G$3,Metrics!$K$2:$K$457,X$61)</f>
        <v>2</v>
      </c>
      <c r="Y78" s="17">
        <f>COUNTIFS(Metrics!$A$2:$A$457,"&lt;&gt;Duplicate",Metrics!$BB$2:$BB$457,Lookups!$G$3,Metrics!$K$2:$K$457,Y$61)</f>
        <v>0</v>
      </c>
      <c r="Z78" s="17">
        <f>COUNTIFS(Metrics!$A$2:$A$457,"&lt;&gt;Duplicate",Metrics!$BB$2:$BB$457,Lookups!$G$3,Metrics!$K$2:$K$457,Z$61)</f>
        <v>3</v>
      </c>
      <c r="AA78" s="17">
        <f>COUNTIFS(Metrics!$A$2:$A$457,"&lt;&gt;Duplicate",Metrics!$BB$2:$BB$457,Lookups!$G$3,Metrics!$K$2:$K$457,AA$61)</f>
        <v>0</v>
      </c>
      <c r="AB78" s="17">
        <f>COUNTIFS(Metrics!$A$2:$A$457,"&lt;&gt;Duplicate",Metrics!$BB$2:$BB$457,Lookups!$G$3,Metrics!$K$2:$K$457,AB$61)</f>
        <v>0</v>
      </c>
      <c r="AC78" s="17">
        <f>COUNTIFS(Metrics!$A$2:$A$457,"&lt;&gt;Duplicate",Metrics!$BB$2:$BB$457,Lookups!$G$3,Metrics!$K$2:$K$457,AC$61)</f>
        <v>3</v>
      </c>
      <c r="AD78" s="24" t="str">
        <f t="shared" si="7"/>
        <v>Y</v>
      </c>
    </row>
    <row r="79" spans="1:30">
      <c r="A79" t="s">
        <v>1008</v>
      </c>
      <c r="B79" s="17">
        <f>COUNTIFS(Metrics!$A$2:$A$457,"&lt;&gt;Duplicate",Metrics!$BB$2:$BB$457,Lookups!$G$4)</f>
        <v>43</v>
      </c>
      <c r="E79" s="17">
        <f>COUNTIFS(Metrics!$A$2:$A$457,"&lt;&gt;Duplicate",Metrics!$BB$2:$BB$457,Lookups!$G$4,Metrics!$F$2:$F$457,E$61)</f>
        <v>36</v>
      </c>
      <c r="F79" s="17">
        <f>COUNTIFS(Metrics!$A$2:$A$457,"&lt;&gt;Duplicate",Metrics!$BB$2:$BB$457,Lookups!$G$4,Metrics!$F$2:$F$457,F$61)</f>
        <v>7</v>
      </c>
      <c r="G79" s="24" t="str">
        <f t="shared" si="5"/>
        <v>Y</v>
      </c>
      <c r="H79" s="17">
        <f>COUNTIFS(Metrics!$A$2:$A$457,"&lt;&gt;Duplicate",Metrics!$BB$2:$BB$457,Lookups!$G$4,Metrics!$J$2:$J$457,H$61)</f>
        <v>21</v>
      </c>
      <c r="I79" s="17">
        <f>COUNTIFS(Metrics!$A$2:$A$457,"&lt;&gt;Duplicate",Metrics!$BB$2:$BB$457,Lookups!$G$4,Metrics!$J$2:$J$457,I$61)</f>
        <v>15</v>
      </c>
      <c r="J79" s="17">
        <f>COUNTIFS(Metrics!$A$2:$A$457,"&lt;&gt;Duplicate",Metrics!$BB$2:$BB$457,Lookups!$G$4,Metrics!$J$2:$J$457,J$61)</f>
        <v>6</v>
      </c>
      <c r="K79" s="17">
        <f>COUNTIFS(Metrics!$A$2:$A$457,"&lt;&gt;Duplicate",Metrics!$BB$2:$BB$457,Lookups!$G$4,Metrics!$J$2:$J$457,K$61)</f>
        <v>1</v>
      </c>
      <c r="L79" s="24" t="str">
        <f t="shared" si="6"/>
        <v>Y</v>
      </c>
      <c r="N79" s="17">
        <f>COUNTIFS(Metrics!$A$2:$A$457,"&lt;&gt;Duplicate",Metrics!$BB$2:$BB$457,Lookups!$G$4,Metrics!$K$2:$K$457,N$61)</f>
        <v>4</v>
      </c>
      <c r="O79" s="17">
        <f>COUNTIFS(Metrics!$A$2:$A$457,"&lt;&gt;Duplicate",Metrics!$BB$2:$BB$457,Lookups!$G$4,Metrics!$K$2:$K$457,O$61)</f>
        <v>3</v>
      </c>
      <c r="P79" s="17">
        <f>COUNTIFS(Metrics!$A$2:$A$457,"&lt;&gt;Duplicate",Metrics!$BB$2:$BB$457,Lookups!$G$4,Metrics!$K$2:$K$457,P$61)</f>
        <v>5</v>
      </c>
      <c r="Q79" s="17">
        <f>COUNTIFS(Metrics!$A$2:$A$457,"&lt;&gt;Duplicate",Metrics!$BB$2:$BB$457,Lookups!$G$4,Metrics!$K$2:$K$457,Q$61)</f>
        <v>3</v>
      </c>
      <c r="R79" s="17">
        <f>COUNTIFS(Metrics!$A$2:$A$457,"&lt;&gt;Duplicate",Metrics!$BB$2:$BB$457,Lookups!$G$4,Metrics!$K$2:$K$457,R$61)</f>
        <v>1</v>
      </c>
      <c r="S79" s="17">
        <f>COUNTIFS(Metrics!$A$2:$A$457,"&lt;&gt;Duplicate",Metrics!$BB$2:$BB$457,Lookups!$G$4,Metrics!$K$2:$K$457,S$61)</f>
        <v>1</v>
      </c>
      <c r="T79" s="17">
        <f>COUNTIFS(Metrics!$A$2:$A$457,"&lt;&gt;Duplicate",Metrics!$BB$2:$BB$457,Lookups!$G$4,Metrics!$K$2:$K$457,T$61)</f>
        <v>10</v>
      </c>
      <c r="U79" s="17">
        <f>COUNTIFS(Metrics!$A$2:$A$457,"&lt;&gt;Duplicate",Metrics!$BB$2:$BB$457,Lookups!$G$4,Metrics!$K$2:$K$457,U$61)</f>
        <v>0</v>
      </c>
      <c r="V79" s="17">
        <f>COUNTIFS(Metrics!$A$2:$A$457,"&lt;&gt;Duplicate",Metrics!$BB$2:$BB$457,Lookups!$G$4,Metrics!$K$2:$K$457,V$61)</f>
        <v>1</v>
      </c>
      <c r="W79" s="17">
        <f>COUNTIFS(Metrics!$A$2:$A$457,"&lt;&gt;Duplicate",Metrics!$BB$2:$BB$457,Lookups!$G$4,Metrics!$K$2:$K$457,W$61)</f>
        <v>9</v>
      </c>
      <c r="X79" s="17">
        <f>COUNTIFS(Metrics!$A$2:$A$457,"&lt;&gt;Duplicate",Metrics!$BB$2:$BB$457,Lookups!$G$4,Metrics!$K$2:$K$457,X$61)</f>
        <v>1</v>
      </c>
      <c r="Y79" s="17">
        <f>COUNTIFS(Metrics!$A$2:$A$457,"&lt;&gt;Duplicate",Metrics!$BB$2:$BB$457,Lookups!$G$4,Metrics!$K$2:$K$457,Y$61)</f>
        <v>1</v>
      </c>
      <c r="Z79" s="17">
        <f>COUNTIFS(Metrics!$A$2:$A$457,"&lt;&gt;Duplicate",Metrics!$BB$2:$BB$457,Lookups!$G$4,Metrics!$K$2:$K$457,Z$61)</f>
        <v>0</v>
      </c>
      <c r="AA79" s="17">
        <f>COUNTIFS(Metrics!$A$2:$A$457,"&lt;&gt;Duplicate",Metrics!$BB$2:$BB$457,Lookups!$G$4,Metrics!$K$2:$K$457,AA$61)</f>
        <v>1</v>
      </c>
      <c r="AB79" s="17">
        <f>COUNTIFS(Metrics!$A$2:$A$457,"&lt;&gt;Duplicate",Metrics!$BB$2:$BB$457,Lookups!$G$4,Metrics!$K$2:$K$457,AB$61)</f>
        <v>0</v>
      </c>
      <c r="AC79" s="17">
        <f>COUNTIFS(Metrics!$A$2:$A$457,"&lt;&gt;Duplicate",Metrics!$BB$2:$BB$457,Lookups!$G$4,Metrics!$K$2:$K$457,AC$61)</f>
        <v>3</v>
      </c>
      <c r="AD79" s="24" t="str">
        <f t="shared" si="7"/>
        <v>Y</v>
      </c>
    </row>
    <row r="80" spans="1:30">
      <c r="A80" t="s">
        <v>1009</v>
      </c>
      <c r="B80" s="17">
        <f>COUNTIFS(Metrics!$A$2:$A$457,"&lt;&gt;Duplicate",Metrics!$BC$2:$BC$457,Lookups!$G$2)</f>
        <v>152</v>
      </c>
      <c r="C80" s="22">
        <f>SUM(B80:B82)</f>
        <v>315</v>
      </c>
      <c r="E80" s="17">
        <f>COUNTIFS(Metrics!$A$2:$A$457,"&lt;&gt;Duplicate",Metrics!$BC$2:$BC$457,Lookups!$G$2,Metrics!$F$2:$F$457,E$61)</f>
        <v>145</v>
      </c>
      <c r="F80" s="17">
        <f>COUNTIFS(Metrics!$A$2:$A$457,"&lt;&gt;Duplicate",Metrics!$BC$2:$BC$457,Lookups!$G$2,Metrics!$F$2:$F$457,F$61)</f>
        <v>7</v>
      </c>
      <c r="G80" s="24" t="str">
        <f t="shared" si="5"/>
        <v>Y</v>
      </c>
      <c r="H80" s="17">
        <f>COUNTIFS(Metrics!$A$2:$A$457,"&lt;&gt;Duplicate",Metrics!$BC$2:$BC$457,Lookups!$G$2,Metrics!$J$2:$J$457,H$61)</f>
        <v>119</v>
      </c>
      <c r="I80" s="17">
        <f>COUNTIFS(Metrics!$A$2:$A$457,"&lt;&gt;Duplicate",Metrics!$BC$2:$BC$457,Lookups!$G$2,Metrics!$J$2:$J$457,I$61)</f>
        <v>21</v>
      </c>
      <c r="J80" s="17">
        <f>COUNTIFS(Metrics!$A$2:$A$457,"&lt;&gt;Duplicate",Metrics!$BC$2:$BC$457,Lookups!$G$2,Metrics!$J$2:$J$457,J$61)</f>
        <v>12</v>
      </c>
      <c r="K80" s="17">
        <f>COUNTIFS(Metrics!$A$2:$A$457,"&lt;&gt;Duplicate",Metrics!$BC$2:$BC$457,Lookups!$G$2,Metrics!$J$2:$J$457,K$61)</f>
        <v>0</v>
      </c>
      <c r="L80" s="24" t="str">
        <f t="shared" si="6"/>
        <v>Y</v>
      </c>
      <c r="N80" s="17">
        <f>COUNTIFS(Metrics!$A$2:$A$457,"&lt;&gt;Duplicate",Metrics!$BC$2:$BC$457,Lookups!$G$2,Metrics!$K$2:$K$457,N$61)</f>
        <v>15</v>
      </c>
      <c r="O80" s="17">
        <f>COUNTIFS(Metrics!$A$2:$A$457,"&lt;&gt;Duplicate",Metrics!$BC$2:$BC$457,Lookups!$G$2,Metrics!$K$2:$K$457,O$61)</f>
        <v>34</v>
      </c>
      <c r="P80" s="17">
        <f>COUNTIFS(Metrics!$A$2:$A$457,"&lt;&gt;Duplicate",Metrics!$BC$2:$BC$457,Lookups!$G$2,Metrics!$K$2:$K$457,P$61)</f>
        <v>29</v>
      </c>
      <c r="Q80" s="17">
        <f>COUNTIFS(Metrics!$A$2:$A$457,"&lt;&gt;Duplicate",Metrics!$BC$2:$BC$457,Lookups!$G$2,Metrics!$K$2:$K$457,Q$61)</f>
        <v>8</v>
      </c>
      <c r="R80" s="17">
        <f>COUNTIFS(Metrics!$A$2:$A$457,"&lt;&gt;Duplicate",Metrics!$BC$2:$BC$457,Lookups!$G$2,Metrics!$K$2:$K$457,R$61)</f>
        <v>1</v>
      </c>
      <c r="S80" s="17">
        <f>COUNTIFS(Metrics!$A$2:$A$457,"&lt;&gt;Duplicate",Metrics!$BC$2:$BC$457,Lookups!$G$2,Metrics!$K$2:$K$457,S$61)</f>
        <v>4</v>
      </c>
      <c r="T80" s="17">
        <f>COUNTIFS(Metrics!$A$2:$A$457,"&lt;&gt;Duplicate",Metrics!$BC$2:$BC$457,Lookups!$G$2,Metrics!$K$2:$K$457,T$61)</f>
        <v>7</v>
      </c>
      <c r="U80" s="17">
        <f>COUNTIFS(Metrics!$A$2:$A$457,"&lt;&gt;Duplicate",Metrics!$BC$2:$BC$457,Lookups!$G$2,Metrics!$K$2:$K$457,U$61)</f>
        <v>2</v>
      </c>
      <c r="V80" s="17">
        <f>COUNTIFS(Metrics!$A$2:$A$457,"&lt;&gt;Duplicate",Metrics!$BC$2:$BC$457,Lookups!$G$2,Metrics!$K$2:$K$457,V$61)</f>
        <v>6</v>
      </c>
      <c r="W80" s="17">
        <f>COUNTIFS(Metrics!$A$2:$A$457,"&lt;&gt;Duplicate",Metrics!$BC$2:$BC$457,Lookups!$G$2,Metrics!$K$2:$K$457,W$61)</f>
        <v>6</v>
      </c>
      <c r="X80" s="17">
        <f>COUNTIFS(Metrics!$A$2:$A$457,"&lt;&gt;Duplicate",Metrics!$BC$2:$BC$457,Lookups!$G$2,Metrics!$K$2:$K$457,X$61)</f>
        <v>1</v>
      </c>
      <c r="Y80" s="17">
        <f>COUNTIFS(Metrics!$A$2:$A$457,"&lt;&gt;Duplicate",Metrics!$BC$2:$BC$457,Lookups!$G$2,Metrics!$K$2:$K$457,Y$61)</f>
        <v>2</v>
      </c>
      <c r="Z80" s="17">
        <f>COUNTIFS(Metrics!$A$2:$A$457,"&lt;&gt;Duplicate",Metrics!$BC$2:$BC$457,Lookups!$G$2,Metrics!$K$2:$K$457,Z$61)</f>
        <v>4</v>
      </c>
      <c r="AA80" s="17">
        <f>COUNTIFS(Metrics!$A$2:$A$457,"&lt;&gt;Duplicate",Metrics!$BC$2:$BC$457,Lookups!$G$2,Metrics!$K$2:$K$457,AA$61)</f>
        <v>0</v>
      </c>
      <c r="AB80" s="17">
        <f>COUNTIFS(Metrics!$A$2:$A$457,"&lt;&gt;Duplicate",Metrics!$BC$2:$BC$457,Lookups!$G$2,Metrics!$K$2:$K$457,AB$61)</f>
        <v>1</v>
      </c>
      <c r="AC80" s="17">
        <f>COUNTIFS(Metrics!$A$2:$A$457,"&lt;&gt;Duplicate",Metrics!$BC$2:$BC$457,Lookups!$G$2,Metrics!$K$2:$K$457,AC$61)</f>
        <v>32</v>
      </c>
      <c r="AD80" s="24" t="str">
        <f t="shared" si="7"/>
        <v>Y</v>
      </c>
    </row>
    <row r="81" spans="1:30">
      <c r="A81" t="s">
        <v>1010</v>
      </c>
      <c r="B81" s="17">
        <f>COUNTIFS(Metrics!$A$2:$A$457,"&lt;&gt;Duplicate",Metrics!$BC$2:$BC$457,Lookups!$G$3)</f>
        <v>126</v>
      </c>
      <c r="E81" s="17">
        <f>COUNTIFS(Metrics!$A$2:$A$457,"&lt;&gt;Duplicate",Metrics!$BC$2:$BC$457,Lookups!$G$3,Metrics!$F$2:$F$457,E$61)</f>
        <v>122</v>
      </c>
      <c r="F81" s="17">
        <f>COUNTIFS(Metrics!$A$2:$A$457,"&lt;&gt;Duplicate",Metrics!$BC$2:$BC$457,Lookups!$G$3,Metrics!$F$2:$F$457,F$61)</f>
        <v>4</v>
      </c>
      <c r="G81" s="24" t="str">
        <f t="shared" si="5"/>
        <v>Y</v>
      </c>
      <c r="H81" s="17">
        <f>COUNTIFS(Metrics!$A$2:$A$457,"&lt;&gt;Duplicate",Metrics!$BC$2:$BC$457,Lookups!$G$3,Metrics!$J$2:$J$457,H$61)</f>
        <v>87</v>
      </c>
      <c r="I81" s="17">
        <f>COUNTIFS(Metrics!$A$2:$A$457,"&lt;&gt;Duplicate",Metrics!$BC$2:$BC$457,Lookups!$G$3,Metrics!$J$2:$J$457,I$61)</f>
        <v>29</v>
      </c>
      <c r="J81" s="17">
        <f>COUNTIFS(Metrics!$A$2:$A$457,"&lt;&gt;Duplicate",Metrics!$BC$2:$BC$457,Lookups!$G$3,Metrics!$J$2:$J$457,J$61)</f>
        <v>9</v>
      </c>
      <c r="K81" s="17">
        <f>COUNTIFS(Metrics!$A$2:$A$457,"&lt;&gt;Duplicate",Metrics!$BC$2:$BC$457,Lookups!$G$3,Metrics!$J$2:$J$457,K$61)</f>
        <v>1</v>
      </c>
      <c r="L81" s="24" t="str">
        <f t="shared" si="6"/>
        <v>Y</v>
      </c>
      <c r="N81" s="17">
        <f>COUNTIFS(Metrics!$A$2:$A$457,"&lt;&gt;Duplicate",Metrics!$BC$2:$BC$457,Lookups!$G$3,Metrics!$K$2:$K$457,N$61)</f>
        <v>9</v>
      </c>
      <c r="O81" s="17">
        <f>COUNTIFS(Metrics!$A$2:$A$457,"&lt;&gt;Duplicate",Metrics!$BC$2:$BC$457,Lookups!$G$3,Metrics!$K$2:$K$457,O$61)</f>
        <v>18</v>
      </c>
      <c r="P81" s="17">
        <f>COUNTIFS(Metrics!$A$2:$A$457,"&lt;&gt;Duplicate",Metrics!$BC$2:$BC$457,Lookups!$G$3,Metrics!$K$2:$K$457,P$61)</f>
        <v>39</v>
      </c>
      <c r="Q81" s="17">
        <f>COUNTIFS(Metrics!$A$2:$A$457,"&lt;&gt;Duplicate",Metrics!$BC$2:$BC$457,Lookups!$G$3,Metrics!$K$2:$K$457,Q$61)</f>
        <v>5</v>
      </c>
      <c r="R81" s="17">
        <f>COUNTIFS(Metrics!$A$2:$A$457,"&lt;&gt;Duplicate",Metrics!$BC$2:$BC$457,Lookups!$G$3,Metrics!$K$2:$K$457,R$61)</f>
        <v>1</v>
      </c>
      <c r="S81" s="17">
        <f>COUNTIFS(Metrics!$A$2:$A$457,"&lt;&gt;Duplicate",Metrics!$BC$2:$BC$457,Lookups!$G$3,Metrics!$K$2:$K$457,S$61)</f>
        <v>6</v>
      </c>
      <c r="T81" s="17">
        <f>COUNTIFS(Metrics!$A$2:$A$457,"&lt;&gt;Duplicate",Metrics!$BC$2:$BC$457,Lookups!$G$3,Metrics!$K$2:$K$457,T$61)</f>
        <v>20</v>
      </c>
      <c r="U81" s="17">
        <f>COUNTIFS(Metrics!$A$2:$A$457,"&lt;&gt;Duplicate",Metrics!$BC$2:$BC$457,Lookups!$G$3,Metrics!$K$2:$K$457,U$61)</f>
        <v>1</v>
      </c>
      <c r="V81" s="17">
        <f>COUNTIFS(Metrics!$A$2:$A$457,"&lt;&gt;Duplicate",Metrics!$BC$2:$BC$457,Lookups!$G$3,Metrics!$K$2:$K$457,V$61)</f>
        <v>3</v>
      </c>
      <c r="W81" s="17">
        <f>COUNTIFS(Metrics!$A$2:$A$457,"&lt;&gt;Duplicate",Metrics!$BC$2:$BC$457,Lookups!$G$3,Metrics!$K$2:$K$457,W$61)</f>
        <v>14</v>
      </c>
      <c r="X81" s="17">
        <f>COUNTIFS(Metrics!$A$2:$A$457,"&lt;&gt;Duplicate",Metrics!$BC$2:$BC$457,Lookups!$G$3,Metrics!$K$2:$K$457,X$61)</f>
        <v>2</v>
      </c>
      <c r="Y81" s="17">
        <f>COUNTIFS(Metrics!$A$2:$A$457,"&lt;&gt;Duplicate",Metrics!$BC$2:$BC$457,Lookups!$G$3,Metrics!$K$2:$K$457,Y$61)</f>
        <v>0</v>
      </c>
      <c r="Z81" s="17">
        <f>COUNTIFS(Metrics!$A$2:$A$457,"&lt;&gt;Duplicate",Metrics!$BC$2:$BC$457,Lookups!$G$3,Metrics!$K$2:$K$457,Z$61)</f>
        <v>1</v>
      </c>
      <c r="AA81" s="17">
        <f>COUNTIFS(Metrics!$A$2:$A$457,"&lt;&gt;Duplicate",Metrics!$BC$2:$BC$457,Lookups!$G$3,Metrics!$K$2:$K$457,AA$61)</f>
        <v>1</v>
      </c>
      <c r="AB81" s="17">
        <f>COUNTIFS(Metrics!$A$2:$A$457,"&lt;&gt;Duplicate",Metrics!$BC$2:$BC$457,Lookups!$G$3,Metrics!$K$2:$K$457,AB$61)</f>
        <v>0</v>
      </c>
      <c r="AC81" s="17">
        <f>COUNTIFS(Metrics!$A$2:$A$457,"&lt;&gt;Duplicate",Metrics!$BC$2:$BC$457,Lookups!$G$3,Metrics!$K$2:$K$457,AC$61)</f>
        <v>6</v>
      </c>
      <c r="AD81" s="24" t="str">
        <f t="shared" si="7"/>
        <v>Y</v>
      </c>
    </row>
    <row r="82" spans="1:30">
      <c r="A82" t="s">
        <v>1011</v>
      </c>
      <c r="B82" s="17">
        <f>COUNTIFS(Metrics!$A$2:$A$457,"&lt;&gt;Duplicate",Metrics!$BC$2:$BC$457,Lookups!$G$4)</f>
        <v>37</v>
      </c>
      <c r="E82" s="17">
        <f>COUNTIFS(Metrics!$A$2:$A$457,"&lt;&gt;Duplicate",Metrics!$BC$2:$BC$457,Lookups!$G$4,Metrics!$F$2:$F$457,E$61)</f>
        <v>33</v>
      </c>
      <c r="F82" s="17">
        <f>COUNTIFS(Metrics!$A$2:$A$457,"&lt;&gt;Duplicate",Metrics!$BC$2:$BC$457,Lookups!$G$4,Metrics!$F$2:$F$457,F$61)</f>
        <v>4</v>
      </c>
      <c r="G82" s="24" t="str">
        <f t="shared" si="5"/>
        <v>Y</v>
      </c>
      <c r="H82" s="17">
        <f>COUNTIFS(Metrics!$A$2:$A$457,"&lt;&gt;Duplicate",Metrics!$BC$2:$BC$457,Lookups!$G$4,Metrics!$J$2:$J$457,H$61)</f>
        <v>22</v>
      </c>
      <c r="I82" s="17">
        <f>COUNTIFS(Metrics!$A$2:$A$457,"&lt;&gt;Duplicate",Metrics!$BC$2:$BC$457,Lookups!$G$4,Metrics!$J$2:$J$457,I$61)</f>
        <v>12</v>
      </c>
      <c r="J82" s="17">
        <f>COUNTIFS(Metrics!$A$2:$A$457,"&lt;&gt;Duplicate",Metrics!$BC$2:$BC$457,Lookups!$G$4,Metrics!$J$2:$J$457,J$61)</f>
        <v>2</v>
      </c>
      <c r="K82" s="17">
        <f>COUNTIFS(Metrics!$A$2:$A$457,"&lt;&gt;Duplicate",Metrics!$BC$2:$BC$457,Lookups!$G$4,Metrics!$J$2:$J$457,K$61)</f>
        <v>1</v>
      </c>
      <c r="L82" s="24" t="str">
        <f t="shared" si="6"/>
        <v>Y</v>
      </c>
      <c r="N82" s="17">
        <f>COUNTIFS(Metrics!$A$2:$A$457,"&lt;&gt;Duplicate",Metrics!$BC$2:$BC$457,Lookups!$G$4,Metrics!$K$2:$K$457,N$61)</f>
        <v>3</v>
      </c>
      <c r="O82" s="17">
        <f>COUNTIFS(Metrics!$A$2:$A$457,"&lt;&gt;Duplicate",Metrics!$BC$2:$BC$457,Lookups!$G$4,Metrics!$K$2:$K$457,O$61)</f>
        <v>15</v>
      </c>
      <c r="P82" s="17">
        <f>COUNTIFS(Metrics!$A$2:$A$457,"&lt;&gt;Duplicate",Metrics!$BC$2:$BC$457,Lookups!$G$4,Metrics!$K$2:$K$457,P$61)</f>
        <v>3</v>
      </c>
      <c r="Q82" s="17">
        <f>COUNTIFS(Metrics!$A$2:$A$457,"&lt;&gt;Duplicate",Metrics!$BC$2:$BC$457,Lookups!$G$4,Metrics!$K$2:$K$457,Q$61)</f>
        <v>2</v>
      </c>
      <c r="R82" s="17">
        <f>COUNTIFS(Metrics!$A$2:$A$457,"&lt;&gt;Duplicate",Metrics!$BC$2:$BC$457,Lookups!$G$4,Metrics!$K$2:$K$457,R$61)</f>
        <v>1</v>
      </c>
      <c r="S82" s="17">
        <f>COUNTIFS(Metrics!$A$2:$A$457,"&lt;&gt;Duplicate",Metrics!$BC$2:$BC$457,Lookups!$G$4,Metrics!$K$2:$K$457,S$61)</f>
        <v>0</v>
      </c>
      <c r="T82" s="17">
        <f>COUNTIFS(Metrics!$A$2:$A$457,"&lt;&gt;Duplicate",Metrics!$BC$2:$BC$457,Lookups!$G$4,Metrics!$K$2:$K$457,T$61)</f>
        <v>6</v>
      </c>
      <c r="U82" s="17">
        <f>COUNTIFS(Metrics!$A$2:$A$457,"&lt;&gt;Duplicate",Metrics!$BC$2:$BC$457,Lookups!$G$4,Metrics!$K$2:$K$457,U$61)</f>
        <v>0</v>
      </c>
      <c r="V82" s="17">
        <f>COUNTIFS(Metrics!$A$2:$A$457,"&lt;&gt;Duplicate",Metrics!$BC$2:$BC$457,Lookups!$G$4,Metrics!$K$2:$K$457,V$61)</f>
        <v>0</v>
      </c>
      <c r="W82" s="17">
        <f>COUNTIFS(Metrics!$A$2:$A$457,"&lt;&gt;Duplicate",Metrics!$BC$2:$BC$457,Lookups!$G$4,Metrics!$K$2:$K$457,W$61)</f>
        <v>1</v>
      </c>
      <c r="X82" s="17">
        <f>COUNTIFS(Metrics!$A$2:$A$457,"&lt;&gt;Duplicate",Metrics!$BC$2:$BC$457,Lookups!$G$4,Metrics!$K$2:$K$457,X$61)</f>
        <v>0</v>
      </c>
      <c r="Y82" s="17">
        <f>COUNTIFS(Metrics!$A$2:$A$457,"&lt;&gt;Duplicate",Metrics!$BC$2:$BC$457,Lookups!$G$4,Metrics!$K$2:$K$457,Y$61)</f>
        <v>2</v>
      </c>
      <c r="Z82" s="17">
        <f>COUNTIFS(Metrics!$A$2:$A$457,"&lt;&gt;Duplicate",Metrics!$BC$2:$BC$457,Lookups!$G$4,Metrics!$K$2:$K$457,Z$61)</f>
        <v>2</v>
      </c>
      <c r="AA82" s="17">
        <f>COUNTIFS(Metrics!$A$2:$A$457,"&lt;&gt;Duplicate",Metrics!$BC$2:$BC$457,Lookups!$G$4,Metrics!$K$2:$K$457,AA$61)</f>
        <v>0</v>
      </c>
      <c r="AB82" s="17">
        <f>COUNTIFS(Metrics!$A$2:$A$457,"&lt;&gt;Duplicate",Metrics!$BC$2:$BC$457,Lookups!$G$4,Metrics!$K$2:$K$457,AB$61)</f>
        <v>0</v>
      </c>
      <c r="AC82" s="17">
        <f>COUNTIFS(Metrics!$A$2:$A$457,"&lt;&gt;Duplicate",Metrics!$BC$2:$BC$457,Lookups!$G$4,Metrics!$K$2:$K$457,AC$61)</f>
        <v>2</v>
      </c>
      <c r="AD82" s="24" t="str">
        <f t="shared" si="7"/>
        <v>Y</v>
      </c>
    </row>
    <row r="84" spans="1:30">
      <c r="D84" s="26"/>
    </row>
    <row r="85" spans="1:30">
      <c r="B85" s="18"/>
      <c r="D85" s="22"/>
    </row>
    <row r="86" spans="1:30">
      <c r="D86" s="22"/>
    </row>
    <row r="87" spans="1:30">
      <c r="D87" s="22"/>
    </row>
    <row r="88" spans="1:30">
      <c r="D88" s="26"/>
    </row>
    <row r="89" spans="1:30">
      <c r="B89" s="18"/>
    </row>
    <row r="93" spans="1:30">
      <c r="B93"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6D0AE-97CE-4E5F-B7AE-67D723067C74}">
  <dimension ref="A2:O17"/>
  <sheetViews>
    <sheetView workbookViewId="0">
      <selection activeCell="E31" sqref="E31"/>
    </sheetView>
  </sheetViews>
  <sheetFormatPr defaultRowHeight="14.5"/>
  <cols>
    <col min="1" max="1" width="32.81640625" customWidth="1"/>
  </cols>
  <sheetData>
    <row r="2" spans="1:15">
      <c r="A2" t="s">
        <v>150</v>
      </c>
      <c r="B2" t="s">
        <v>75</v>
      </c>
      <c r="C2" t="s">
        <v>79</v>
      </c>
      <c r="D2" t="s">
        <v>94</v>
      </c>
      <c r="E2" t="s">
        <v>73</v>
      </c>
      <c r="F2" t="s">
        <v>81</v>
      </c>
      <c r="G2" t="s">
        <v>82</v>
      </c>
      <c r="I2" t="s">
        <v>77</v>
      </c>
      <c r="K2" t="s">
        <v>132</v>
      </c>
      <c r="O2" t="s">
        <v>84</v>
      </c>
    </row>
    <row r="3" spans="1:15">
      <c r="A3" t="s">
        <v>74</v>
      </c>
      <c r="B3" t="s">
        <v>88</v>
      </c>
      <c r="C3" t="s">
        <v>90</v>
      </c>
      <c r="D3" t="s">
        <v>76</v>
      </c>
      <c r="E3" t="s">
        <v>102</v>
      </c>
      <c r="G3" t="s">
        <v>83</v>
      </c>
      <c r="I3" t="s">
        <v>95</v>
      </c>
      <c r="K3" t="s">
        <v>160</v>
      </c>
      <c r="O3" t="s">
        <v>147</v>
      </c>
    </row>
    <row r="4" spans="1:15">
      <c r="A4" t="s">
        <v>159</v>
      </c>
      <c r="B4" t="s">
        <v>92</v>
      </c>
      <c r="G4" t="s">
        <v>97</v>
      </c>
      <c r="K4" t="s">
        <v>78</v>
      </c>
      <c r="O4" t="s">
        <v>165</v>
      </c>
    </row>
    <row r="5" spans="1:15">
      <c r="A5" t="s">
        <v>384</v>
      </c>
      <c r="B5" t="s">
        <v>93</v>
      </c>
      <c r="K5" t="s">
        <v>114</v>
      </c>
    </row>
    <row r="6" spans="1:15">
      <c r="A6" t="s">
        <v>93</v>
      </c>
      <c r="K6" t="s">
        <v>426</v>
      </c>
    </row>
    <row r="7" spans="1:15">
      <c r="K7" t="s">
        <v>96</v>
      </c>
    </row>
    <row r="8" spans="1:15">
      <c r="K8" t="s">
        <v>109</v>
      </c>
    </row>
    <row r="9" spans="1:15">
      <c r="K9" t="s">
        <v>24</v>
      </c>
    </row>
    <row r="10" spans="1:15">
      <c r="K10" t="s">
        <v>656</v>
      </c>
    </row>
    <row r="11" spans="1:15">
      <c r="K11" t="s">
        <v>125</v>
      </c>
    </row>
    <row r="12" spans="1:15">
      <c r="K12" t="s">
        <v>104</v>
      </c>
    </row>
    <row r="13" spans="1:15">
      <c r="K13" t="s">
        <v>629</v>
      </c>
    </row>
    <row r="14" spans="1:15">
      <c r="K14" t="s">
        <v>272</v>
      </c>
    </row>
    <row r="15" spans="1:15">
      <c r="K15" t="s">
        <v>934</v>
      </c>
    </row>
    <row r="16" spans="1:15">
      <c r="K16" t="s">
        <v>718</v>
      </c>
    </row>
    <row r="17" spans="11:11">
      <c r="K17"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64482E6B6EA44B95077B2919099D9E" ma:contentTypeVersion="15" ma:contentTypeDescription="Create a new document." ma:contentTypeScope="" ma:versionID="e3d8d43f3b9d2c494b82b95861672014">
  <xsd:schema xmlns:xsd="http://www.w3.org/2001/XMLSchema" xmlns:xs="http://www.w3.org/2001/XMLSchema" xmlns:p="http://schemas.microsoft.com/office/2006/metadata/properties" xmlns:ns2="812a79fe-41e3-4367-8951-3aa4e3925eed" xmlns:ns3="f5a2bcca-f7a1-4f3c-9672-223ef68d6839" targetNamespace="http://schemas.microsoft.com/office/2006/metadata/properties" ma:root="true" ma:fieldsID="646a754d89a2212e95346bf4f773fc47" ns2:_="" ns3:_="">
    <xsd:import namespace="812a79fe-41e3-4367-8951-3aa4e3925eed"/>
    <xsd:import namespace="f5a2bcca-f7a1-4f3c-9672-223ef68d68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a79fe-41e3-4367-8951-3aa4e3925ee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1bbfb4-a32d-4c60-bd04-4f647f679c0f}" ma:internalName="TaxCatchAll" ma:showField="CatchAllData" ma:web="812a79fe-41e3-4367-8951-3aa4e3925e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a2bcca-f7a1-4f3c-9672-223ef68d68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f3638b9-3911-45a7-8249-f5aa637f750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12a79fe-41e3-4367-8951-3aa4e3925eed" xsi:nil="true"/>
    <lcf76f155ced4ddcb4097134ff3c332f xmlns="f5a2bcca-f7a1-4f3c-9672-223ef68d6839">
      <Terms xmlns="http://schemas.microsoft.com/office/infopath/2007/PartnerControls"/>
    </lcf76f155ced4ddcb4097134ff3c332f>
    <SharedWithUsers xmlns="812a79fe-41e3-4367-8951-3aa4e3925eed">
      <UserInfo>
        <DisplayName>Crawford, Matthew</DisplayName>
        <AccountId>354</AccountId>
        <AccountType/>
      </UserInfo>
      <UserInfo>
        <DisplayName>Jakeman, Carmel</DisplayName>
        <AccountId>599</AccountId>
        <AccountType/>
      </UserInfo>
      <UserInfo>
        <DisplayName>Yeowell, Alec</DisplayName>
        <AccountId>17</AccountId>
        <AccountType/>
      </UserInfo>
    </SharedWithUsers>
  </documentManagement>
</p:properties>
</file>

<file path=customXml/itemProps1.xml><?xml version="1.0" encoding="utf-8"?>
<ds:datastoreItem xmlns:ds="http://schemas.openxmlformats.org/officeDocument/2006/customXml" ds:itemID="{955B3DD5-3E02-4926-9A46-0F7EA7433710}">
  <ds:schemaRefs>
    <ds:schemaRef ds:uri="http://schemas.microsoft.com/sharepoint/v3/contenttype/forms"/>
  </ds:schemaRefs>
</ds:datastoreItem>
</file>

<file path=customXml/itemProps2.xml><?xml version="1.0" encoding="utf-8"?>
<ds:datastoreItem xmlns:ds="http://schemas.openxmlformats.org/officeDocument/2006/customXml" ds:itemID="{CB45DBD0-4ADB-4E28-89E9-63C3999987F4}"/>
</file>

<file path=customXml/itemProps3.xml><?xml version="1.0" encoding="utf-8"?>
<ds:datastoreItem xmlns:ds="http://schemas.openxmlformats.org/officeDocument/2006/customXml" ds:itemID="{D4CFC3CA-82CC-4BC6-B9FD-190F8CBEE190}">
  <ds:schemaRefs>
    <ds:schemaRef ds:uri="http://purl.org/dc/terms/"/>
    <ds:schemaRef ds:uri="http://schemas.microsoft.com/office/2006/metadata/properties"/>
    <ds:schemaRef ds:uri="http://schemas.microsoft.com/office/2006/documentManagement/types"/>
    <ds:schemaRef ds:uri="762bed75-2ef9-4cec-a90b-1a3a3f2848b6"/>
    <ds:schemaRef ds:uri="http://purl.org/dc/elements/1.1/"/>
    <ds:schemaRef ds:uri="http://schemas.openxmlformats.org/package/2006/metadata/core-properties"/>
    <ds:schemaRef ds:uri="44f66dad-7493-4da7-bc15-9693810927d8"/>
    <ds:schemaRef ds:uri="http://www.w3.org/XML/1998/namespace"/>
    <ds:schemaRef ds:uri="http://schemas.microsoft.com/office/infopath/2007/PartnerControls"/>
    <ds:schemaRef ds:uri="c3a8d1a6-0167-4884-a8b2-3d72a0b3493c"/>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67</vt:i4>
      </vt:variant>
    </vt:vector>
  </HeadingPairs>
  <TitlesOfParts>
    <vt:vector size="72" baseType="lpstr">
      <vt:lpstr>Cover Sheet</vt:lpstr>
      <vt:lpstr>Guide</vt:lpstr>
      <vt:lpstr>Metrics</vt:lpstr>
      <vt:lpstr>Analysis</vt:lpstr>
      <vt:lpstr>Lookups</vt:lpstr>
      <vt:lpstr>cuProjectNumber</vt:lpstr>
      <vt:lpstr>cVisAApp</vt:lpstr>
      <vt:lpstr>cVisAApp2</vt:lpstr>
      <vt:lpstr>cVisAApp3</vt:lpstr>
      <vt:lpstr>cVisAApp4</vt:lpstr>
      <vt:lpstr>cVisAApp5</vt:lpstr>
      <vt:lpstr>cVisAApp6</vt:lpstr>
      <vt:lpstr>cVisAApp7</vt:lpstr>
      <vt:lpstr>cVisAChk</vt:lpstr>
      <vt:lpstr>cVisAChk2</vt:lpstr>
      <vt:lpstr>cVisAChk3</vt:lpstr>
      <vt:lpstr>cVisAChk4</vt:lpstr>
      <vt:lpstr>cVisAChk5</vt:lpstr>
      <vt:lpstr>cVisAChk6</vt:lpstr>
      <vt:lpstr>cVisAChk7</vt:lpstr>
      <vt:lpstr>CVISASIG</vt:lpstr>
      <vt:lpstr>CVISASIG2</vt:lpstr>
      <vt:lpstr>CVISASIG3</vt:lpstr>
      <vt:lpstr>CVISASIG4</vt:lpstr>
      <vt:lpstr>CVISASIG5</vt:lpstr>
      <vt:lpstr>CVISASIG6</vt:lpstr>
      <vt:lpstr>CVISASIG7</vt:lpstr>
      <vt:lpstr>cVisAVer</vt:lpstr>
      <vt:lpstr>cVisAVer2</vt:lpstr>
      <vt:lpstr>cVisAVer3</vt:lpstr>
      <vt:lpstr>cVisAVer4</vt:lpstr>
      <vt:lpstr>cVisAVer5</vt:lpstr>
      <vt:lpstr>cVisAVer6</vt:lpstr>
      <vt:lpstr>cVisAVer7</vt:lpstr>
      <vt:lpstr>idocddif</vt:lpstr>
      <vt:lpstr>idocddif2</vt:lpstr>
      <vt:lpstr>idocddif3</vt:lpstr>
      <vt:lpstr>idocddif4</vt:lpstr>
      <vt:lpstr>idocddif5</vt:lpstr>
      <vt:lpstr>idocddif6</vt:lpstr>
      <vt:lpstr>idocddif7</vt:lpstr>
      <vt:lpstr>iDocObjRev</vt:lpstr>
      <vt:lpstr>iDocObjRev2</vt:lpstr>
      <vt:lpstr>iDocObjRev3</vt:lpstr>
      <vt:lpstr>iDocObjRev4</vt:lpstr>
      <vt:lpstr>iDocObjRev5</vt:lpstr>
      <vt:lpstr>iDocObjRev6</vt:lpstr>
      <vt:lpstr>iDocObjRev7</vt:lpstr>
      <vt:lpstr>iDocRev</vt:lpstr>
      <vt:lpstr>iDocRev2</vt:lpstr>
      <vt:lpstr>iDocRev3</vt:lpstr>
      <vt:lpstr>iDocRev4</vt:lpstr>
      <vt:lpstr>iDocRev5</vt:lpstr>
      <vt:lpstr>iDocRev6</vt:lpstr>
      <vt:lpstr>iDocRev7</vt:lpstr>
      <vt:lpstr>jeClientName</vt:lpstr>
      <vt:lpstr>Guide!jeClientNumber</vt:lpstr>
      <vt:lpstr>jeClientNumber</vt:lpstr>
      <vt:lpstr>JECLIENTPROJECTNB</vt:lpstr>
      <vt:lpstr>Guide!jeNumber</vt:lpstr>
      <vt:lpstr>jeNumber</vt:lpstr>
      <vt:lpstr>jeProjectName</vt:lpstr>
      <vt:lpstr>Guide!jeTitle1</vt:lpstr>
      <vt:lpstr>jeTitle1</vt:lpstr>
      <vt:lpstr>Guide!jeTitle2</vt:lpstr>
      <vt:lpstr>jeTitle2</vt:lpstr>
      <vt:lpstr>Guide!jeTitle3</vt:lpstr>
      <vt:lpstr>jeTitle3</vt:lpstr>
      <vt:lpstr>'Cover Sheet'!Print_Area</vt:lpstr>
      <vt:lpstr>Guide!Print_Area</vt:lpstr>
      <vt:lpstr>Guide!wfRevisionCode</vt:lpstr>
      <vt:lpstr>wfRevisionCode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Jakeman, Carmel</dc:creator>
  <cp:keywords/>
  <dc:description/>
  <cp:lastModifiedBy>Lane, Alex</cp:lastModifiedBy>
  <cp:revision/>
  <dcterms:created xsi:type="dcterms:W3CDTF">2024-02-14T13:36:53Z</dcterms:created>
  <dcterms:modified xsi:type="dcterms:W3CDTF">2024-06-27T08:28:16Z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0x0101007E64482E6B6EA44B95077B2919099D9E</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y fmtid="{D5CDD505-2E9C-101B-9397-08002B2CF9AE}" pid="38" name="MSIP_Label_fbc029f1-7b6e-4e10-8282-fc5331153e31_Enabled">
    <vt:lpwstr>true</vt:lpwstr>
  </property>
  <property fmtid="{D5CDD505-2E9C-101B-9397-08002B2CF9AE}" pid="39" name="MSIP_Label_fbc029f1-7b6e-4e10-8282-fc5331153e31_SetDate">
    <vt:lpwstr>2024-04-17T06:37:42Z</vt:lpwstr>
  </property>
  <property fmtid="{D5CDD505-2E9C-101B-9397-08002B2CF9AE}" pid="40" name="MSIP_Label_fbc029f1-7b6e-4e10-8282-fc5331153e31_Method">
    <vt:lpwstr>Privileged</vt:lpwstr>
  </property>
  <property fmtid="{D5CDD505-2E9C-101B-9397-08002B2CF9AE}" pid="41" name="MSIP_Label_fbc029f1-7b6e-4e10-8282-fc5331153e31_Name">
    <vt:lpwstr>fbc029f1-7b6e-4e10-8282-fc5331153e31</vt:lpwstr>
  </property>
  <property fmtid="{D5CDD505-2E9C-101B-9397-08002B2CF9AE}" pid="42" name="MSIP_Label_fbc029f1-7b6e-4e10-8282-fc5331153e31_SiteId">
    <vt:lpwstr>37247798-f42c-42fd-8a37-d49c7128d36b</vt:lpwstr>
  </property>
  <property fmtid="{D5CDD505-2E9C-101B-9397-08002B2CF9AE}" pid="43" name="MSIP_Label_fbc029f1-7b6e-4e10-8282-fc5331153e31_ActionId">
    <vt:lpwstr>c8d4ed83-0046-4cf4-a3ec-9951fc932eb9</vt:lpwstr>
  </property>
  <property fmtid="{D5CDD505-2E9C-101B-9397-08002B2CF9AE}" pid="44" name="MSIP_Label_fbc029f1-7b6e-4e10-8282-fc5331153e31_ContentBits">
    <vt:lpwstr>0</vt:lpwstr>
  </property>
</Properties>
</file>